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15195" windowHeight="7425"/>
  </bookViews>
  <sheets>
    <sheet name="All Materials Combined" sheetId="5" r:id="rId1"/>
    <sheet name="Material #1" sheetId="1" r:id="rId2"/>
    <sheet name="Material #2" sheetId="9" r:id="rId3"/>
    <sheet name="Material #3" sheetId="10" r:id="rId4"/>
    <sheet name="Material #..." sheetId="8" r:id="rId5"/>
    <sheet name="Drop Down Lists" sheetId="3" r:id="rId6"/>
  </sheets>
  <definedNames>
    <definedName name="_xlnm.Print_Area" localSheetId="5">'Drop Down Lists'!$A$1:$B$12</definedName>
  </definedNames>
  <calcPr calcId="145621"/>
</workbook>
</file>

<file path=xl/calcChain.xml><?xml version="1.0" encoding="utf-8"?>
<calcChain xmlns="http://schemas.openxmlformats.org/spreadsheetml/2006/main">
  <c r="B39" i="8" l="1"/>
  <c r="B39" i="10"/>
  <c r="B39" i="9"/>
  <c r="B32" i="8"/>
  <c r="B32" i="10"/>
  <c r="B32" i="9"/>
  <c r="B25" i="8"/>
  <c r="B25" i="10"/>
  <c r="B25" i="9"/>
  <c r="B16" i="8"/>
  <c r="B16" i="9"/>
  <c r="B15" i="1"/>
  <c r="B16" i="1" s="1"/>
  <c r="B16" i="10"/>
  <c r="B39" i="1"/>
  <c r="B25" i="1"/>
  <c r="B38" i="10"/>
  <c r="B37" i="10"/>
  <c r="B36" i="10"/>
  <c r="B40" i="10" s="1"/>
  <c r="B31" i="10"/>
  <c r="B29" i="10"/>
  <c r="B33" i="10" s="1"/>
  <c r="B24" i="10"/>
  <c r="B45" i="10" s="1"/>
  <c r="B23" i="10"/>
  <c r="B22" i="10"/>
  <c r="B43" i="10" s="1"/>
  <c r="B15" i="10"/>
  <c r="B13" i="10"/>
  <c r="B17" i="10" s="1"/>
  <c r="B13" i="1"/>
  <c r="B15" i="8"/>
  <c r="B15" i="9"/>
  <c r="B31" i="8"/>
  <c r="B38" i="8"/>
  <c r="B38" i="9"/>
  <c r="B31" i="9"/>
  <c r="B38" i="1"/>
  <c r="B31" i="1"/>
  <c r="B45" i="1" s="1"/>
  <c r="B24" i="1"/>
  <c r="B23" i="9"/>
  <c r="B24" i="8"/>
  <c r="B24" i="9"/>
  <c r="B32" i="1" l="1"/>
  <c r="B46" i="10"/>
  <c r="B14" i="10"/>
  <c r="B26" i="10"/>
  <c r="B47" i="10" s="1"/>
  <c r="B30" i="10"/>
  <c r="B44" i="10" s="1"/>
  <c r="B36" i="9"/>
  <c r="B40" i="9" s="1"/>
  <c r="B29" i="9"/>
  <c r="B33" i="9" s="1"/>
  <c r="B46" i="9"/>
  <c r="B45" i="9"/>
  <c r="B22" i="9"/>
  <c r="B43" i="9" s="1"/>
  <c r="B13" i="9"/>
  <c r="B17" i="9" s="1"/>
  <c r="B27" i="5"/>
  <c r="B26" i="5"/>
  <c r="B36" i="8"/>
  <c r="B40" i="8" s="1"/>
  <c r="B20" i="5"/>
  <c r="B19" i="5"/>
  <c r="B29" i="8"/>
  <c r="B33" i="8" s="1"/>
  <c r="B46" i="8"/>
  <c r="B45" i="8"/>
  <c r="B22" i="8"/>
  <c r="B43" i="8" s="1"/>
  <c r="B5" i="5"/>
  <c r="B4" i="5"/>
  <c r="B13" i="8"/>
  <c r="B17" i="8" s="1"/>
  <c r="B36" i="1"/>
  <c r="B37" i="1" s="1"/>
  <c r="B29" i="1"/>
  <c r="B33" i="1" s="1"/>
  <c r="B22" i="1"/>
  <c r="B43" i="1" l="1"/>
  <c r="B37" i="9"/>
  <c r="B14" i="9"/>
  <c r="B26" i="9"/>
  <c r="B47" i="9" s="1"/>
  <c r="B30" i="9"/>
  <c r="B44" i="9" s="1"/>
  <c r="B21" i="5"/>
  <c r="B37" i="8"/>
  <c r="B25" i="5" s="1"/>
  <c r="B13" i="5"/>
  <c r="B34" i="5" s="1"/>
  <c r="B17" i="5"/>
  <c r="B23" i="8"/>
  <c r="B10" i="5"/>
  <c r="B12" i="5"/>
  <c r="B33" i="5" s="1"/>
  <c r="B24" i="5"/>
  <c r="B31" i="5" s="1"/>
  <c r="B2" i="5"/>
  <c r="B14" i="8"/>
  <c r="B26" i="8"/>
  <c r="B30" i="8"/>
  <c r="B46" i="1"/>
  <c r="B30" i="1"/>
  <c r="B26" i="1"/>
  <c r="B40" i="1"/>
  <c r="B28" i="5" s="1"/>
  <c r="B23" i="1"/>
  <c r="B11" i="5" l="1"/>
  <c r="B44" i="8"/>
  <c r="B18" i="5"/>
  <c r="B47" i="8"/>
  <c r="B14" i="5"/>
  <c r="B35" i="5" s="1"/>
  <c r="B44" i="1"/>
  <c r="B47" i="1"/>
  <c r="B32" i="5" l="1"/>
  <c r="B17" i="1"/>
  <c r="B6" i="5" s="1"/>
  <c r="B14" i="1"/>
  <c r="B3" i="5" s="1"/>
</calcChain>
</file>

<file path=xl/sharedStrings.xml><?xml version="1.0" encoding="utf-8"?>
<sst xmlns="http://schemas.openxmlformats.org/spreadsheetml/2006/main" count="237" uniqueCount="65">
  <si>
    <t>Material Name</t>
  </si>
  <si>
    <t>Material Type</t>
  </si>
  <si>
    <t>Application Method</t>
  </si>
  <si>
    <t>Density of Material (pounds per gallon)</t>
  </si>
  <si>
    <t>Hazardous Air Pollutant (HAP)</t>
  </si>
  <si>
    <t>VOC Content (%, by weight)</t>
  </si>
  <si>
    <t>Styrene</t>
  </si>
  <si>
    <t>HAP Content 
(%, by weight)</t>
  </si>
  <si>
    <t>Highest Number of Gallons Used in any Month</t>
  </si>
  <si>
    <t>Highest Number of Gallons Used in any Day</t>
  </si>
  <si>
    <t>Number of Hours Spent Applying Materials During Day with Highest Usage</t>
  </si>
  <si>
    <t>Number of Days Spent Applying Materials During Month with Highest Usage</t>
  </si>
  <si>
    <t>Highest Monthly VOC Emission Rate (pounds/month)</t>
  </si>
  <si>
    <t>Highest Monthly VOC Emission Rate (tons/month)</t>
  </si>
  <si>
    <t>Highest Daily VOC Emission Rate (pounds/day)</t>
  </si>
  <si>
    <t>Highest Hourly VOC Emission Rate (pounds/hour)</t>
  </si>
  <si>
    <t>Maximum Projected Annual VOC Emissions (tons/year)</t>
  </si>
  <si>
    <t>VOC Emissions</t>
  </si>
  <si>
    <t>HAP Emissions</t>
  </si>
  <si>
    <t>Highest Monthly Styrene Emission Rate (pounds/month)</t>
  </si>
  <si>
    <t>Highest Monthly Styrene Emission Rate (tons/month)</t>
  </si>
  <si>
    <t>Highest Daily Styrene Emission Rate (pounds/day)</t>
  </si>
  <si>
    <t>Highest Hourly Styrene Emission Rate (pounds/hour)</t>
  </si>
  <si>
    <t>Maximum Projected Annual Styrene Emissions (tons/year)</t>
  </si>
  <si>
    <t>Highest Monthly MMA Emission Rate (pounds/month)</t>
  </si>
  <si>
    <t>Highest Monthly MMA Emission Rate (tons/month)</t>
  </si>
  <si>
    <t>Highest Daily MMA Emission Rate (pounds/day)</t>
  </si>
  <si>
    <t>Highest Hourly MMA Emission Rate (pounds/hour)</t>
  </si>
  <si>
    <t>Maximum Projected Annual MMA Emissions (tons/year)</t>
  </si>
  <si>
    <t>Combined HAPs</t>
  </si>
  <si>
    <t>Highest Monthly Combined HAP Emission Rate (pounds/month)</t>
  </si>
  <si>
    <t>Highest Monthly Combined HAP Emission Rate (tons/month)</t>
  </si>
  <si>
    <t>Highest Daily Combined HAP Emission Rate (pounds/day)</t>
  </si>
  <si>
    <t>Highest Hourly Combined HAP Emission Rate (pounds/hour)</t>
  </si>
  <si>
    <t>Maximum Projected Annual Combined HAP Emissions (tons/year)</t>
  </si>
  <si>
    <t>Miscellaneous HAPs</t>
  </si>
  <si>
    <t>Highest Monthly Misc. HAP Emission Rate (pounds/month)</t>
  </si>
  <si>
    <t>Highest Monthly Misc. HAP Emission Rate (tons/month)</t>
  </si>
  <si>
    <t>Highest Daily Misc. HAP Emission Rate (pounds/day)</t>
  </si>
  <si>
    <t>Highest Hourly Misc. HAP Emission Rate (pounds/hour)</t>
  </si>
  <si>
    <t>Maximum Projected Annual Misc. HAP Emissions (tons/year)</t>
  </si>
  <si>
    <t>Resin</t>
  </si>
  <si>
    <t>Licensing/Regulatory 
Threshold Levels</t>
  </si>
  <si>
    <t>Miscellaneous HAP Ingredients</t>
  </si>
  <si>
    <t>Methyl Methacrylate (MMA)</t>
  </si>
  <si>
    <t>Paint</t>
  </si>
  <si>
    <t>Roller</t>
  </si>
  <si>
    <t>Coating</t>
  </si>
  <si>
    <t>Brush</t>
  </si>
  <si>
    <t>Adhesive</t>
  </si>
  <si>
    <t>Spray Gun</t>
  </si>
  <si>
    <t>Sealant</t>
  </si>
  <si>
    <t>HVLP Spray Gun</t>
  </si>
  <si>
    <t>Release Agent</t>
  </si>
  <si>
    <t>Open Molding</t>
  </si>
  <si>
    <t>Closed Molding</t>
  </si>
  <si>
    <t>Gelcoat</t>
  </si>
  <si>
    <t>Dip Tank</t>
  </si>
  <si>
    <t>Cleaning Solvent</t>
  </si>
  <si>
    <t>Other</t>
  </si>
  <si>
    <t>Stripping Solvent</t>
  </si>
  <si>
    <t>Thinner</t>
  </si>
  <si>
    <t>List of Material Types</t>
  </si>
  <si>
    <t>List of Application Methods</t>
  </si>
  <si>
    <t>Note: Emission calculations performed in this air compliance tool do not take into account "Unified Emission 
Factors" (UEF) published and accepted by the EPA and marine manufacturer associations for use with closed 
molding processes which could significantly reduce the calculated emissions for these types of processes.  
If emissions using this compliance tool are above the licensing/regulatory threshold levels and closed molding processes are in use at the facility, it is recommended that other methods be used to calculate emissions using the appropriate UEFs.  Contact the Bureau of Air Quality at 207-287-2437 with any questions.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</si>
</sst>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sz val="1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20">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ck">
        <color auto="1"/>
      </top>
      <bottom style="thin">
        <color auto="1"/>
      </bottom>
      <diagonal/>
    </border>
    <border>
      <left style="thick">
        <color auto="1"/>
      </left>
      <right/>
      <top style="thin">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thick">
        <color auto="1"/>
      </left>
      <right/>
      <top style="thin">
        <color auto="1"/>
      </top>
      <bottom/>
      <diagonal/>
    </border>
    <border>
      <left/>
      <right/>
      <top style="thin">
        <color auto="1"/>
      </top>
      <bottom/>
      <diagonal/>
    </border>
    <border>
      <left style="thin">
        <color auto="1"/>
      </left>
      <right style="thick">
        <color auto="1"/>
      </right>
      <top/>
      <bottom/>
      <diagonal/>
    </border>
  </borders>
  <cellStyleXfs count="1">
    <xf numFmtId="0" fontId="0" fillId="0" borderId="0"/>
  </cellStyleXfs>
  <cellXfs count="55">
    <xf numFmtId="0" fontId="0" fillId="0" borderId="0" xfId="0"/>
    <xf numFmtId="0" fontId="0" fillId="0" borderId="0" xfId="0" applyAlignment="1">
      <alignment horizontal="center"/>
    </xf>
    <xf numFmtId="3" fontId="0" fillId="0" borderId="0" xfId="0" applyNumberFormat="1" applyAlignment="1">
      <alignment horizontal="center"/>
    </xf>
    <xf numFmtId="4" fontId="0" fillId="0" borderId="0" xfId="0" applyNumberFormat="1" applyAlignment="1">
      <alignment horizontal="center"/>
    </xf>
    <xf numFmtId="164" fontId="0" fillId="0" borderId="0" xfId="0" applyNumberFormat="1" applyAlignment="1">
      <alignment horizontal="center"/>
    </xf>
    <xf numFmtId="0" fontId="0" fillId="2" borderId="1" xfId="0" applyFill="1" applyBorder="1"/>
    <xf numFmtId="0" fontId="0" fillId="2" borderId="2" xfId="0" applyFill="1" applyBorder="1"/>
    <xf numFmtId="0" fontId="0" fillId="2" borderId="3" xfId="0" applyFill="1" applyBorder="1" applyAlignment="1">
      <alignment horizontal="center" wrapText="1"/>
    </xf>
    <xf numFmtId="0" fontId="0" fillId="2" borderId="4" xfId="0" applyFill="1" applyBorder="1"/>
    <xf numFmtId="0" fontId="0" fillId="2" borderId="5" xfId="0" applyFill="1" applyBorder="1"/>
    <xf numFmtId="0" fontId="0" fillId="2" borderId="4" xfId="0" applyFill="1" applyBorder="1" applyAlignment="1"/>
    <xf numFmtId="0" fontId="0" fillId="0" borderId="5" xfId="0" applyBorder="1"/>
    <xf numFmtId="0" fontId="0" fillId="0" borderId="6" xfId="0" applyBorder="1" applyAlignment="1">
      <alignment horizontal="center"/>
    </xf>
    <xf numFmtId="0" fontId="0" fillId="2" borderId="4" xfId="0" applyFill="1" applyBorder="1" applyAlignment="1">
      <alignment wrapText="1"/>
    </xf>
    <xf numFmtId="0" fontId="0" fillId="0" borderId="4" xfId="0" applyBorder="1"/>
    <xf numFmtId="0" fontId="0" fillId="0" borderId="5" xfId="0" applyBorder="1" applyAlignment="1">
      <alignment horizontal="center"/>
    </xf>
    <xf numFmtId="0" fontId="0" fillId="0" borderId="6" xfId="0" applyBorder="1"/>
    <xf numFmtId="4" fontId="0" fillId="4" borderId="5" xfId="0" applyNumberFormat="1" applyFill="1" applyBorder="1" applyAlignment="1">
      <alignment horizontal="center"/>
    </xf>
    <xf numFmtId="3" fontId="0" fillId="0" borderId="5" xfId="0" applyNumberFormat="1" applyBorder="1" applyAlignment="1">
      <alignment horizontal="center"/>
    </xf>
    <xf numFmtId="0" fontId="0" fillId="2" borderId="4" xfId="0" applyFill="1" applyBorder="1" applyAlignment="1">
      <alignment horizontal="left" indent="2"/>
    </xf>
    <xf numFmtId="3" fontId="1" fillId="4" borderId="5" xfId="0" applyNumberFormat="1" applyFont="1" applyFill="1" applyBorder="1" applyAlignment="1">
      <alignment horizontal="center"/>
    </xf>
    <xf numFmtId="4" fontId="1" fillId="4" borderId="5" xfId="0" applyNumberFormat="1" applyFont="1" applyFill="1" applyBorder="1" applyAlignment="1">
      <alignment horizontal="center"/>
    </xf>
    <xf numFmtId="4" fontId="0" fillId="0" borderId="5" xfId="0" applyNumberFormat="1" applyBorder="1" applyAlignment="1">
      <alignment horizontal="center"/>
    </xf>
    <xf numFmtId="0" fontId="0" fillId="2" borderId="7" xfId="0" applyFill="1" applyBorder="1" applyAlignment="1">
      <alignment horizontal="left" indent="2"/>
    </xf>
    <xf numFmtId="4" fontId="1" fillId="4" borderId="8" xfId="0" applyNumberFormat="1" applyFont="1" applyFill="1" applyBorder="1" applyAlignment="1">
      <alignment horizontal="center"/>
    </xf>
    <xf numFmtId="0" fontId="0" fillId="0" borderId="8" xfId="0" applyBorder="1"/>
    <xf numFmtId="0" fontId="0" fillId="0" borderId="9" xfId="0" applyBorder="1" applyAlignment="1">
      <alignment horizontal="center"/>
    </xf>
    <xf numFmtId="164" fontId="0" fillId="3" borderId="3" xfId="0" applyNumberFormat="1" applyFill="1" applyBorder="1" applyAlignment="1">
      <alignment horizontal="center" wrapText="1"/>
    </xf>
    <xf numFmtId="1" fontId="0" fillId="3" borderId="6" xfId="0" applyNumberFormat="1" applyFill="1" applyBorder="1" applyAlignment="1">
      <alignment horizontal="center"/>
    </xf>
    <xf numFmtId="4" fontId="0" fillId="4" borderId="8" xfId="0" applyNumberFormat="1" applyFill="1" applyBorder="1" applyAlignment="1">
      <alignment horizontal="center"/>
    </xf>
    <xf numFmtId="1" fontId="0" fillId="3" borderId="9" xfId="0" applyNumberFormat="1" applyFill="1" applyBorder="1" applyAlignment="1">
      <alignment horizontal="center"/>
    </xf>
    <xf numFmtId="0" fontId="0" fillId="0" borderId="10" xfId="0" applyFill="1" applyBorder="1" applyAlignment="1"/>
    <xf numFmtId="0" fontId="0" fillId="0" borderId="11" xfId="0" applyFill="1" applyBorder="1" applyAlignment="1">
      <alignment horizontal="left" indent="2"/>
    </xf>
    <xf numFmtId="0" fontId="0" fillId="2" borderId="1" xfId="0" applyFill="1" applyBorder="1" applyAlignment="1"/>
    <xf numFmtId="0" fontId="0" fillId="5" borderId="2" xfId="0" applyFill="1" applyBorder="1" applyAlignment="1" applyProtection="1">
      <alignment horizontal="center"/>
      <protection locked="0"/>
    </xf>
    <xf numFmtId="0" fontId="0" fillId="5" borderId="5" xfId="0" applyFill="1" applyBorder="1" applyAlignment="1" applyProtection="1">
      <alignment horizontal="center"/>
      <protection locked="0"/>
    </xf>
    <xf numFmtId="9" fontId="0" fillId="5" borderId="5" xfId="0" applyNumberFormat="1" applyFill="1" applyBorder="1" applyAlignment="1" applyProtection="1">
      <alignment horizontal="center"/>
      <protection locked="0"/>
    </xf>
    <xf numFmtId="9" fontId="0" fillId="5" borderId="6" xfId="0" applyNumberFormat="1" applyFill="1" applyBorder="1" applyAlignment="1" applyProtection="1">
      <alignment horizontal="center"/>
      <protection locked="0"/>
    </xf>
    <xf numFmtId="0" fontId="0" fillId="0" borderId="17" xfId="0" applyFill="1" applyBorder="1" applyAlignment="1"/>
    <xf numFmtId="0" fontId="0" fillId="0" borderId="18" xfId="0" applyBorder="1" applyAlignment="1"/>
    <xf numFmtId="0" fontId="0" fillId="0" borderId="14" xfId="0" applyBorder="1" applyAlignment="1"/>
    <xf numFmtId="164" fontId="0" fillId="0" borderId="12" xfId="0" applyNumberFormat="1" applyFill="1" applyBorder="1" applyAlignment="1">
      <alignment horizontal="center"/>
    </xf>
    <xf numFmtId="0" fontId="0" fillId="0" borderId="13" xfId="0" applyBorder="1" applyAlignment="1">
      <alignment horizontal="center"/>
    </xf>
    <xf numFmtId="3" fontId="0" fillId="0" borderId="15" xfId="0" applyNumberFormat="1" applyFill="1"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164" fontId="0" fillId="0" borderId="19" xfId="0" applyNumberFormat="1" applyFill="1" applyBorder="1" applyAlignment="1">
      <alignment horizontal="center"/>
    </xf>
    <xf numFmtId="3" fontId="0" fillId="0" borderId="18" xfId="0" applyNumberFormat="1" applyFill="1" applyBorder="1" applyAlignment="1">
      <alignment horizontal="center"/>
    </xf>
    <xf numFmtId="0" fontId="0" fillId="0" borderId="14" xfId="0" applyFill="1" applyBorder="1" applyAlignment="1">
      <alignment horizontal="center"/>
    </xf>
    <xf numFmtId="0" fontId="0" fillId="0" borderId="0" xfId="0" applyFill="1" applyBorder="1" applyAlignment="1">
      <alignment horizontal="center"/>
    </xf>
    <xf numFmtId="0" fontId="0" fillId="0" borderId="16" xfId="0" applyFill="1" applyBorder="1" applyAlignment="1">
      <alignment horizontal="center"/>
    </xf>
    <xf numFmtId="0" fontId="0" fillId="0" borderId="0" xfId="0" applyFill="1" applyBorder="1" applyAlignment="1">
      <alignment horizontal="left" vertical="top" wrapText="1"/>
    </xf>
    <xf numFmtId="0" fontId="0" fillId="0" borderId="0" xfId="0" applyAlignment="1">
      <alignment vertical="top"/>
    </xf>
    <xf numFmtId="0" fontId="0" fillId="0" borderId="13" xfId="0" applyFill="1" applyBorder="1" applyAlignment="1">
      <alignment horizontal="center"/>
    </xf>
    <xf numFmtId="0" fontId="0" fillId="0" borderId="15"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17375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tabSelected="1" view="pageLayout" zoomScaleNormal="115" workbookViewId="0">
      <selection activeCell="A42" sqref="A42"/>
    </sheetView>
  </sheetViews>
  <sheetFormatPr defaultRowHeight="15" x14ac:dyDescent="0.25"/>
  <cols>
    <col min="1" max="1" width="63.28515625" bestFit="1" customWidth="1"/>
    <col min="2" max="2" width="10.5703125" style="2" customWidth="1"/>
    <col min="3" max="3" width="24.85546875" style="4" bestFit="1" customWidth="1"/>
  </cols>
  <sheetData>
    <row r="1" spans="1:3" ht="30.75" thickTop="1" x14ac:dyDescent="0.25">
      <c r="A1" s="33" t="s">
        <v>17</v>
      </c>
      <c r="B1" s="31"/>
      <c r="C1" s="27" t="s">
        <v>42</v>
      </c>
    </row>
    <row r="2" spans="1:3" x14ac:dyDescent="0.25">
      <c r="A2" s="8" t="s">
        <v>12</v>
      </c>
      <c r="B2" s="17">
        <f>SUM('Material #1:Material #...'!B13)</f>
        <v>400</v>
      </c>
      <c r="C2" s="41"/>
    </row>
    <row r="3" spans="1:3" x14ac:dyDescent="0.25">
      <c r="A3" s="8" t="s">
        <v>13</v>
      </c>
      <c r="B3" s="17">
        <f>SUM('Material #1:Material #...'!B14)</f>
        <v>0.2</v>
      </c>
      <c r="C3" s="42"/>
    </row>
    <row r="4" spans="1:3" x14ac:dyDescent="0.25">
      <c r="A4" s="8" t="s">
        <v>14</v>
      </c>
      <c r="B4" s="17">
        <f>SUM('Material #1:Material #...'!B15)</f>
        <v>40</v>
      </c>
      <c r="C4" s="28">
        <v>100</v>
      </c>
    </row>
    <row r="5" spans="1:3" x14ac:dyDescent="0.25">
      <c r="A5" s="8" t="s">
        <v>15</v>
      </c>
      <c r="B5" s="17">
        <f>SUM('Material #1:Material #...'!B16)</f>
        <v>5</v>
      </c>
      <c r="C5" s="28">
        <v>10</v>
      </c>
    </row>
    <row r="6" spans="1:3" x14ac:dyDescent="0.25">
      <c r="A6" s="8" t="s">
        <v>16</v>
      </c>
      <c r="B6" s="17">
        <f>SUM('Material #1:Material #...'!B17)</f>
        <v>2.4</v>
      </c>
      <c r="C6" s="28">
        <v>50</v>
      </c>
    </row>
    <row r="7" spans="1:3" x14ac:dyDescent="0.25">
      <c r="A7" s="38"/>
      <c r="B7" s="39"/>
      <c r="C7" s="40"/>
    </row>
    <row r="8" spans="1:3" x14ac:dyDescent="0.25">
      <c r="A8" s="8" t="s">
        <v>18</v>
      </c>
      <c r="B8" s="43"/>
      <c r="C8" s="44"/>
    </row>
    <row r="9" spans="1:3" x14ac:dyDescent="0.25">
      <c r="A9" s="19" t="s">
        <v>6</v>
      </c>
      <c r="B9" s="45"/>
      <c r="C9" s="44"/>
    </row>
    <row r="10" spans="1:3" x14ac:dyDescent="0.25">
      <c r="A10" s="19" t="s">
        <v>19</v>
      </c>
      <c r="B10" s="17">
        <f>SUM('Material #1:Material #...'!B22)</f>
        <v>80</v>
      </c>
      <c r="C10" s="46"/>
    </row>
    <row r="11" spans="1:3" x14ac:dyDescent="0.25">
      <c r="A11" s="19" t="s">
        <v>20</v>
      </c>
      <c r="B11" s="17">
        <f>SUM('Material #1:Material #...'!B23)</f>
        <v>0.04</v>
      </c>
      <c r="C11" s="42"/>
    </row>
    <row r="12" spans="1:3" x14ac:dyDescent="0.25">
      <c r="A12" s="19" t="s">
        <v>21</v>
      </c>
      <c r="B12" s="17">
        <f>SUM('Material #1:Material #...'!B24)</f>
        <v>8</v>
      </c>
      <c r="C12" s="28">
        <v>100</v>
      </c>
    </row>
    <row r="13" spans="1:3" x14ac:dyDescent="0.25">
      <c r="A13" s="19" t="s">
        <v>22</v>
      </c>
      <c r="B13" s="17">
        <f>SUM('Material #1:Material #...'!B25)</f>
        <v>1</v>
      </c>
      <c r="C13" s="28">
        <v>10</v>
      </c>
    </row>
    <row r="14" spans="1:3" x14ac:dyDescent="0.25">
      <c r="A14" s="19" t="s">
        <v>23</v>
      </c>
      <c r="B14" s="17">
        <f>SUM('Material #1:Material #...'!B26)</f>
        <v>0.48</v>
      </c>
      <c r="C14" s="28">
        <v>10</v>
      </c>
    </row>
    <row r="15" spans="1:3" x14ac:dyDescent="0.25">
      <c r="A15" s="32"/>
      <c r="B15" s="47"/>
      <c r="C15" s="48"/>
    </row>
    <row r="16" spans="1:3" x14ac:dyDescent="0.25">
      <c r="A16" s="19" t="s">
        <v>44</v>
      </c>
      <c r="B16" s="49"/>
      <c r="C16" s="50"/>
    </row>
    <row r="17" spans="1:3" x14ac:dyDescent="0.25">
      <c r="A17" s="19" t="s">
        <v>24</v>
      </c>
      <c r="B17" s="17">
        <f>SUM('Material #1:Material #...'!B29)</f>
        <v>32</v>
      </c>
      <c r="C17" s="46"/>
    </row>
    <row r="18" spans="1:3" x14ac:dyDescent="0.25">
      <c r="A18" s="19" t="s">
        <v>25</v>
      </c>
      <c r="B18" s="17">
        <f>SUM('Material #1:Material #...'!B30)</f>
        <v>1.6E-2</v>
      </c>
      <c r="C18" s="53"/>
    </row>
    <row r="19" spans="1:3" x14ac:dyDescent="0.25">
      <c r="A19" s="19" t="s">
        <v>26</v>
      </c>
      <c r="B19" s="17">
        <f>SUM('Material #1:Material #...'!B31)</f>
        <v>3.2</v>
      </c>
      <c r="C19" s="28">
        <v>100</v>
      </c>
    </row>
    <row r="20" spans="1:3" x14ac:dyDescent="0.25">
      <c r="A20" s="19" t="s">
        <v>27</v>
      </c>
      <c r="B20" s="17">
        <f>SUM('Material #1:Material #...'!B32)</f>
        <v>0.4</v>
      </c>
      <c r="C20" s="28">
        <v>10</v>
      </c>
    </row>
    <row r="21" spans="1:3" x14ac:dyDescent="0.25">
      <c r="A21" s="19" t="s">
        <v>28</v>
      </c>
      <c r="B21" s="17">
        <f>SUM('Material #1:Material #...'!B33)</f>
        <v>0.192</v>
      </c>
      <c r="C21" s="28">
        <v>10</v>
      </c>
    </row>
    <row r="22" spans="1:3" x14ac:dyDescent="0.25">
      <c r="A22" s="32"/>
      <c r="B22" s="47"/>
      <c r="C22" s="48"/>
    </row>
    <row r="23" spans="1:3" x14ac:dyDescent="0.25">
      <c r="A23" s="19" t="s">
        <v>35</v>
      </c>
      <c r="B23" s="54"/>
      <c r="C23" s="50"/>
    </row>
    <row r="24" spans="1:3" x14ac:dyDescent="0.25">
      <c r="A24" s="19" t="s">
        <v>36</v>
      </c>
      <c r="B24" s="17">
        <f>SUM('Material #1:Material #...'!B36)</f>
        <v>16</v>
      </c>
      <c r="C24" s="46"/>
    </row>
    <row r="25" spans="1:3" x14ac:dyDescent="0.25">
      <c r="A25" s="19" t="s">
        <v>37</v>
      </c>
      <c r="B25" s="17">
        <f>SUM('Material #1:Material #...'!B37)</f>
        <v>8.0000000000000002E-3</v>
      </c>
      <c r="C25" s="53"/>
    </row>
    <row r="26" spans="1:3" x14ac:dyDescent="0.25">
      <c r="A26" s="19" t="s">
        <v>38</v>
      </c>
      <c r="B26" s="17">
        <f>SUM('Material #1:Material #...'!B38)</f>
        <v>1.6</v>
      </c>
      <c r="C26" s="28">
        <v>100</v>
      </c>
    </row>
    <row r="27" spans="1:3" x14ac:dyDescent="0.25">
      <c r="A27" s="19" t="s">
        <v>39</v>
      </c>
      <c r="B27" s="17">
        <f>SUM('Material #1:Material #...'!B39)</f>
        <v>0.2</v>
      </c>
      <c r="C27" s="28">
        <v>10</v>
      </c>
    </row>
    <row r="28" spans="1:3" x14ac:dyDescent="0.25">
      <c r="A28" s="19" t="s">
        <v>40</v>
      </c>
      <c r="B28" s="17">
        <f>SUM('Material #1:Material #...'!B40)</f>
        <v>9.6000000000000002E-2</v>
      </c>
      <c r="C28" s="28">
        <v>10</v>
      </c>
    </row>
    <row r="29" spans="1:3" x14ac:dyDescent="0.25">
      <c r="A29" s="32"/>
      <c r="B29" s="47"/>
      <c r="C29" s="48"/>
    </row>
    <row r="30" spans="1:3" x14ac:dyDescent="0.25">
      <c r="A30" s="19" t="s">
        <v>29</v>
      </c>
      <c r="B30" s="54"/>
      <c r="C30" s="50"/>
    </row>
    <row r="31" spans="1:3" x14ac:dyDescent="0.25">
      <c r="A31" s="19" t="s">
        <v>30</v>
      </c>
      <c r="B31" s="17">
        <f>B10+B17+B24</f>
        <v>128</v>
      </c>
      <c r="C31" s="46"/>
    </row>
    <row r="32" spans="1:3" x14ac:dyDescent="0.25">
      <c r="A32" s="19" t="s">
        <v>31</v>
      </c>
      <c r="B32" s="17">
        <f>B11+B18+B25</f>
        <v>6.4000000000000001E-2</v>
      </c>
      <c r="C32" s="53"/>
    </row>
    <row r="33" spans="1:3" x14ac:dyDescent="0.25">
      <c r="A33" s="19" t="s">
        <v>32</v>
      </c>
      <c r="B33" s="17">
        <f>B12+B19+B26</f>
        <v>12.799999999999999</v>
      </c>
      <c r="C33" s="28">
        <v>100</v>
      </c>
    </row>
    <row r="34" spans="1:3" x14ac:dyDescent="0.25">
      <c r="A34" s="19" t="s">
        <v>33</v>
      </c>
      <c r="B34" s="17">
        <f>B13+B20+B27</f>
        <v>1.5999999999999999</v>
      </c>
      <c r="C34" s="28">
        <v>10</v>
      </c>
    </row>
    <row r="35" spans="1:3" ht="15.75" thickBot="1" x14ac:dyDescent="0.3">
      <c r="A35" s="23" t="s">
        <v>34</v>
      </c>
      <c r="B35" s="29">
        <f>B14+B21+B28</f>
        <v>0.7679999999999999</v>
      </c>
      <c r="C35" s="30">
        <v>25</v>
      </c>
    </row>
    <row r="36" spans="1:3" ht="15.75" thickTop="1" x14ac:dyDescent="0.25"/>
    <row r="37" spans="1:3" ht="93" customHeight="1" x14ac:dyDescent="0.25">
      <c r="A37" s="51" t="s">
        <v>64</v>
      </c>
      <c r="B37" s="52"/>
      <c r="C37" s="52"/>
    </row>
  </sheetData>
  <sheetProtection password="E9F8" sheet="1" objects="1" scenarios="1"/>
  <mergeCells count="11">
    <mergeCell ref="A37:C37"/>
    <mergeCell ref="C17:C18"/>
    <mergeCell ref="B22:C23"/>
    <mergeCell ref="C24:C25"/>
    <mergeCell ref="B29:C30"/>
    <mergeCell ref="C31:C32"/>
    <mergeCell ref="A7:C7"/>
    <mergeCell ref="C2:C3"/>
    <mergeCell ref="B8:C9"/>
    <mergeCell ref="C10:C11"/>
    <mergeCell ref="B15:C16"/>
  </mergeCells>
  <pageMargins left="0.7" right="0.7" top="1.25" bottom="0.75" header="0.3" footer="0.3"/>
  <pageSetup scale="91" orientation="portrait" r:id="rId1"/>
  <headerFooter scaleWithDoc="0">
    <oddHeader>&amp;C&amp;"Arial,Bold"&amp;16&amp;K17375EMaine Department of Environmental Protection&amp;"-,Regular"&amp;11&amp;K01+000
&amp;"Arial,Bold"&amp;16&amp;K17375EAir Compliance Tool &amp;"Arial,Regular"(Part 2)
All Materials</oddHeader>
    <oddFooter>&amp;R&amp;"Arial,Regular"&amp;K17375ERevised 12/2012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view="pageLayout" zoomScaleNormal="100" workbookViewId="0"/>
  </sheetViews>
  <sheetFormatPr defaultRowHeight="15" x14ac:dyDescent="0.25"/>
  <cols>
    <col min="1" max="1" width="63.28515625" bestFit="1" customWidth="1"/>
    <col min="2" max="2" width="27.42578125" style="1" customWidth="1"/>
    <col min="3" max="3" width="29" customWidth="1"/>
    <col min="4" max="4" width="14.85546875" style="1" customWidth="1"/>
  </cols>
  <sheetData>
    <row r="1" spans="1:4" ht="30.75" thickTop="1" x14ac:dyDescent="0.25">
      <c r="A1" s="5" t="s">
        <v>0</v>
      </c>
      <c r="B1" s="34" t="s">
        <v>45</v>
      </c>
      <c r="C1" s="6" t="s">
        <v>4</v>
      </c>
      <c r="D1" s="7" t="s">
        <v>7</v>
      </c>
    </row>
    <row r="2" spans="1:4" x14ac:dyDescent="0.25">
      <c r="A2" s="8" t="s">
        <v>1</v>
      </c>
      <c r="B2" s="35" t="s">
        <v>45</v>
      </c>
      <c r="C2" s="9" t="s">
        <v>6</v>
      </c>
      <c r="D2" s="37">
        <v>0.05</v>
      </c>
    </row>
    <row r="3" spans="1:4" x14ac:dyDescent="0.25">
      <c r="A3" s="8" t="s">
        <v>2</v>
      </c>
      <c r="B3" s="35" t="s">
        <v>48</v>
      </c>
      <c r="C3" s="9" t="s">
        <v>44</v>
      </c>
      <c r="D3" s="37">
        <v>0.02</v>
      </c>
    </row>
    <row r="4" spans="1:4" x14ac:dyDescent="0.25">
      <c r="A4" s="10" t="s">
        <v>5</v>
      </c>
      <c r="B4" s="36">
        <v>0.25</v>
      </c>
      <c r="C4" s="9" t="s">
        <v>43</v>
      </c>
      <c r="D4" s="37">
        <v>0.01</v>
      </c>
    </row>
    <row r="5" spans="1:4" x14ac:dyDescent="0.25">
      <c r="A5" s="8" t="s">
        <v>8</v>
      </c>
      <c r="B5" s="35">
        <v>200</v>
      </c>
      <c r="C5" s="11"/>
      <c r="D5" s="12"/>
    </row>
    <row r="6" spans="1:4" x14ac:dyDescent="0.25">
      <c r="A6" s="8" t="s">
        <v>9</v>
      </c>
      <c r="B6" s="35">
        <v>10</v>
      </c>
      <c r="C6" s="11"/>
      <c r="D6" s="12"/>
    </row>
    <row r="7" spans="1:4" x14ac:dyDescent="0.25">
      <c r="A7" s="8" t="s">
        <v>3</v>
      </c>
      <c r="B7" s="35">
        <v>8</v>
      </c>
      <c r="C7" s="11"/>
      <c r="D7" s="12"/>
    </row>
    <row r="8" spans="1:4" ht="30" x14ac:dyDescent="0.25">
      <c r="A8" s="13" t="s">
        <v>11</v>
      </c>
      <c r="B8" s="35">
        <v>10</v>
      </c>
      <c r="C8" s="11"/>
      <c r="D8" s="12"/>
    </row>
    <row r="9" spans="1:4" ht="30" x14ac:dyDescent="0.25">
      <c r="A9" s="13" t="s">
        <v>10</v>
      </c>
      <c r="B9" s="35">
        <v>8</v>
      </c>
      <c r="C9" s="11"/>
      <c r="D9" s="12"/>
    </row>
    <row r="10" spans="1:4" x14ac:dyDescent="0.25">
      <c r="A10" s="14"/>
      <c r="B10" s="15"/>
      <c r="C10" s="11"/>
      <c r="D10" s="12"/>
    </row>
    <row r="11" spans="1:4" x14ac:dyDescent="0.25">
      <c r="A11" s="14"/>
      <c r="B11" s="15"/>
      <c r="C11" s="11"/>
      <c r="D11" s="16"/>
    </row>
    <row r="12" spans="1:4" x14ac:dyDescent="0.25">
      <c r="A12" s="8" t="s">
        <v>17</v>
      </c>
      <c r="B12" s="15"/>
      <c r="C12" s="11"/>
      <c r="D12" s="16"/>
    </row>
    <row r="13" spans="1:4" x14ac:dyDescent="0.25">
      <c r="A13" s="8" t="s">
        <v>12</v>
      </c>
      <c r="B13" s="17">
        <f>B5*B7*B4</f>
        <v>400</v>
      </c>
      <c r="C13" s="11"/>
      <c r="D13" s="12"/>
    </row>
    <row r="14" spans="1:4" x14ac:dyDescent="0.25">
      <c r="A14" s="8" t="s">
        <v>13</v>
      </c>
      <c r="B14" s="17">
        <f>B13/2000</f>
        <v>0.2</v>
      </c>
      <c r="C14" s="11"/>
      <c r="D14" s="12"/>
    </row>
    <row r="15" spans="1:4" x14ac:dyDescent="0.25">
      <c r="A15" s="8" t="s">
        <v>14</v>
      </c>
      <c r="B15" s="17">
        <f>IF(B8=0,"0",B5*B7*B4/B8)</f>
        <v>40</v>
      </c>
      <c r="C15" s="11"/>
      <c r="D15" s="12"/>
    </row>
    <row r="16" spans="1:4" x14ac:dyDescent="0.25">
      <c r="A16" s="8" t="s">
        <v>15</v>
      </c>
      <c r="B16" s="17">
        <f>IF(B9=0,"0",B15/B9)</f>
        <v>5</v>
      </c>
      <c r="C16" s="11"/>
      <c r="D16" s="12"/>
    </row>
    <row r="17" spans="1:4" x14ac:dyDescent="0.25">
      <c r="A17" s="8" t="s">
        <v>16</v>
      </c>
      <c r="B17" s="17">
        <f>B13*12/2000</f>
        <v>2.4</v>
      </c>
      <c r="C17" s="11"/>
      <c r="D17" s="12"/>
    </row>
    <row r="18" spans="1:4" x14ac:dyDescent="0.25">
      <c r="A18" s="14"/>
      <c r="B18" s="15"/>
      <c r="C18" s="11"/>
      <c r="D18" s="12"/>
    </row>
    <row r="19" spans="1:4" x14ac:dyDescent="0.25">
      <c r="A19" s="14"/>
      <c r="B19" s="15"/>
      <c r="C19" s="11"/>
      <c r="D19" s="12"/>
    </row>
    <row r="20" spans="1:4" x14ac:dyDescent="0.25">
      <c r="A20" s="8" t="s">
        <v>18</v>
      </c>
      <c r="B20" s="18"/>
      <c r="C20" s="11"/>
      <c r="D20" s="12"/>
    </row>
    <row r="21" spans="1:4" x14ac:dyDescent="0.25">
      <c r="A21" s="19" t="s">
        <v>6</v>
      </c>
      <c r="B21" s="18"/>
      <c r="C21" s="11"/>
      <c r="D21" s="12"/>
    </row>
    <row r="22" spans="1:4" x14ac:dyDescent="0.25">
      <c r="A22" s="19" t="s">
        <v>19</v>
      </c>
      <c r="B22" s="21">
        <f>B5*B7*D2</f>
        <v>80</v>
      </c>
      <c r="C22" s="11"/>
      <c r="D22" s="12"/>
    </row>
    <row r="23" spans="1:4" x14ac:dyDescent="0.25">
      <c r="A23" s="19" t="s">
        <v>20</v>
      </c>
      <c r="B23" s="21">
        <f>B22/2000</f>
        <v>0.04</v>
      </c>
      <c r="C23" s="11"/>
      <c r="D23" s="12"/>
    </row>
    <row r="24" spans="1:4" x14ac:dyDescent="0.25">
      <c r="A24" s="19" t="s">
        <v>21</v>
      </c>
      <c r="B24" s="21">
        <f>IF(B8=0,"0",B5*B7*D2/B8)</f>
        <v>8</v>
      </c>
      <c r="C24" s="11"/>
      <c r="D24" s="12"/>
    </row>
    <row r="25" spans="1:4" x14ac:dyDescent="0.25">
      <c r="A25" s="19" t="s">
        <v>22</v>
      </c>
      <c r="B25" s="21">
        <f>IF(B9=0,"0",B24/B9)</f>
        <v>1</v>
      </c>
      <c r="C25" s="22"/>
      <c r="D25" s="12"/>
    </row>
    <row r="26" spans="1:4" x14ac:dyDescent="0.25">
      <c r="A26" s="19" t="s">
        <v>23</v>
      </c>
      <c r="B26" s="21">
        <f>B22*12/2000</f>
        <v>0.48</v>
      </c>
      <c r="C26" s="22"/>
      <c r="D26" s="12"/>
    </row>
    <row r="27" spans="1:4" x14ac:dyDescent="0.25">
      <c r="A27" s="19"/>
      <c r="B27" s="20"/>
      <c r="C27" s="22"/>
      <c r="D27" s="12"/>
    </row>
    <row r="28" spans="1:4" x14ac:dyDescent="0.25">
      <c r="A28" s="19" t="s">
        <v>44</v>
      </c>
      <c r="B28" s="20"/>
      <c r="C28" s="11"/>
      <c r="D28" s="12"/>
    </row>
    <row r="29" spans="1:4" x14ac:dyDescent="0.25">
      <c r="A29" s="19" t="s">
        <v>24</v>
      </c>
      <c r="B29" s="21">
        <f>B5*B7*D3</f>
        <v>32</v>
      </c>
      <c r="C29" s="11"/>
      <c r="D29" s="12"/>
    </row>
    <row r="30" spans="1:4" x14ac:dyDescent="0.25">
      <c r="A30" s="19" t="s">
        <v>25</v>
      </c>
      <c r="B30" s="21">
        <f>B29/2000</f>
        <v>1.6E-2</v>
      </c>
      <c r="C30" s="11"/>
      <c r="D30" s="12"/>
    </row>
    <row r="31" spans="1:4" x14ac:dyDescent="0.25">
      <c r="A31" s="19" t="s">
        <v>26</v>
      </c>
      <c r="B31" s="21">
        <f>IF(B8=0,"0",B5*B7*D3/B8)</f>
        <v>3.2</v>
      </c>
      <c r="C31" s="11"/>
      <c r="D31" s="12"/>
    </row>
    <row r="32" spans="1:4" x14ac:dyDescent="0.25">
      <c r="A32" s="19" t="s">
        <v>27</v>
      </c>
      <c r="B32" s="21">
        <f>IF(B8=0,"0",B31/B9)</f>
        <v>0.4</v>
      </c>
      <c r="C32" s="11"/>
      <c r="D32" s="12"/>
    </row>
    <row r="33" spans="1:4" x14ac:dyDescent="0.25">
      <c r="A33" s="19" t="s">
        <v>28</v>
      </c>
      <c r="B33" s="21">
        <f>B29*12/2000</f>
        <v>0.192</v>
      </c>
      <c r="C33" s="11"/>
      <c r="D33" s="12"/>
    </row>
    <row r="34" spans="1:4" x14ac:dyDescent="0.25">
      <c r="A34" s="19"/>
      <c r="B34" s="20"/>
      <c r="C34" s="11"/>
      <c r="D34" s="12"/>
    </row>
    <row r="35" spans="1:4" x14ac:dyDescent="0.25">
      <c r="A35" s="19" t="s">
        <v>35</v>
      </c>
      <c r="B35" s="20"/>
      <c r="C35" s="11"/>
      <c r="D35" s="12"/>
    </row>
    <row r="36" spans="1:4" x14ac:dyDescent="0.25">
      <c r="A36" s="19" t="s">
        <v>36</v>
      </c>
      <c r="B36" s="21">
        <f>B5*B7*D4</f>
        <v>16</v>
      </c>
      <c r="C36" s="11"/>
      <c r="D36" s="12"/>
    </row>
    <row r="37" spans="1:4" x14ac:dyDescent="0.25">
      <c r="A37" s="19" t="s">
        <v>37</v>
      </c>
      <c r="B37" s="21">
        <f>B36/2000</f>
        <v>8.0000000000000002E-3</v>
      </c>
      <c r="C37" s="11"/>
      <c r="D37" s="12"/>
    </row>
    <row r="38" spans="1:4" x14ac:dyDescent="0.25">
      <c r="A38" s="19" t="s">
        <v>38</v>
      </c>
      <c r="B38" s="21">
        <f>IF(B8=0,"0",B5*B7*D4/B8)</f>
        <v>1.6</v>
      </c>
      <c r="C38" s="11"/>
      <c r="D38" s="12"/>
    </row>
    <row r="39" spans="1:4" x14ac:dyDescent="0.25">
      <c r="A39" s="19" t="s">
        <v>39</v>
      </c>
      <c r="B39" s="21">
        <f>IF(B8=0,"0",B38/B9)</f>
        <v>0.2</v>
      </c>
      <c r="C39" s="11"/>
      <c r="D39" s="12"/>
    </row>
    <row r="40" spans="1:4" x14ac:dyDescent="0.25">
      <c r="A40" s="19" t="s">
        <v>40</v>
      </c>
      <c r="B40" s="21">
        <f>B36*12/2000</f>
        <v>9.6000000000000002E-2</v>
      </c>
      <c r="C40" s="11"/>
      <c r="D40" s="12"/>
    </row>
    <row r="41" spans="1:4" x14ac:dyDescent="0.25">
      <c r="A41" s="19"/>
      <c r="B41" s="20"/>
      <c r="C41" s="11"/>
      <c r="D41" s="12"/>
    </row>
    <row r="42" spans="1:4" x14ac:dyDescent="0.25">
      <c r="A42" s="19" t="s">
        <v>29</v>
      </c>
      <c r="B42" s="20"/>
      <c r="C42" s="11"/>
      <c r="D42" s="12"/>
    </row>
    <row r="43" spans="1:4" x14ac:dyDescent="0.25">
      <c r="A43" s="19" t="s">
        <v>30</v>
      </c>
      <c r="B43" s="21">
        <f>B22+B29+B36</f>
        <v>128</v>
      </c>
      <c r="C43" s="11"/>
      <c r="D43" s="12"/>
    </row>
    <row r="44" spans="1:4" x14ac:dyDescent="0.25">
      <c r="A44" s="19" t="s">
        <v>31</v>
      </c>
      <c r="B44" s="21">
        <f>B23+B30+B37</f>
        <v>6.4000000000000001E-2</v>
      </c>
      <c r="C44" s="11"/>
      <c r="D44" s="12"/>
    </row>
    <row r="45" spans="1:4" x14ac:dyDescent="0.25">
      <c r="A45" s="19" t="s">
        <v>32</v>
      </c>
      <c r="B45" s="21">
        <f>B24+B31+B38</f>
        <v>12.799999999999999</v>
      </c>
      <c r="C45" s="11"/>
      <c r="D45" s="12"/>
    </row>
    <row r="46" spans="1:4" x14ac:dyDescent="0.25">
      <c r="A46" s="19" t="s">
        <v>33</v>
      </c>
      <c r="B46" s="21">
        <f>B25+B32+B39</f>
        <v>1.5999999999999999</v>
      </c>
      <c r="C46" s="11"/>
      <c r="D46" s="12"/>
    </row>
    <row r="47" spans="1:4" ht="15.75" thickBot="1" x14ac:dyDescent="0.3">
      <c r="A47" s="23" t="s">
        <v>34</v>
      </c>
      <c r="B47" s="24">
        <f>B26+B33+B40</f>
        <v>0.7679999999999999</v>
      </c>
      <c r="C47" s="25"/>
      <c r="D47" s="26"/>
    </row>
    <row r="48" spans="1:4" ht="15.75" thickTop="1" x14ac:dyDescent="0.25"/>
  </sheetData>
  <sheetProtection password="E9F8" sheet="1" objects="1" scenarios="1"/>
  <dataValidations disablePrompts="1" count="3">
    <dataValidation type="whole" operator="lessThanOrEqual" allowBlank="1" showInputMessage="1" showErrorMessage="1" error="Value entered cannot be greater than 24." sqref="B9">
      <formula1>24</formula1>
    </dataValidation>
    <dataValidation type="whole" operator="lessThanOrEqual" allowBlank="1" showInputMessage="1" showErrorMessage="1" error="Value entered cannot be greater than 31." sqref="B8">
      <formula1>31</formula1>
    </dataValidation>
    <dataValidation allowBlank="1" showInputMessage="1" showErrorMessage="1" promptTitle="Material Name" prompt="Enter the common/trade name for the material." sqref="B1"/>
  </dataValidations>
  <pageMargins left="0.7" right="0.7" top="0.75" bottom="0.75" header="0.3" footer="0.3"/>
  <pageSetup scale="67" orientation="portrait" r:id="rId1"/>
  <headerFooter scaleWithDoc="0">
    <oddHeader>&amp;C&amp;"Arial,Bold"&amp;16&amp;K17375EMaterial #1</oddHeader>
    <oddFooter>&amp;R&amp;"Arial,Regular"&amp;K17375EMaine Department of Environmental Protection
Air Compliance Tool</oddFooter>
  </headerFooter>
  <ignoredErrors>
    <ignoredError sqref="B45:B46" evalError="1"/>
  </ignoredErrors>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Material Type" prompt="Click the drop down list to select the type of material.">
          <x14:formula1>
            <xm:f>'Drop Down Lists'!$A$2:$A$12</xm:f>
          </x14:formula1>
          <xm:sqref>B2</xm:sqref>
        </x14:dataValidation>
        <x14:dataValidation type="list" allowBlank="1" showInputMessage="1" showErrorMessage="1" promptTitle="Application Method" prompt="Click the drop down method to select the application method.">
          <x14:formula1>
            <xm:f>'Drop Down Lists'!$B$2:$B$9</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view="pageLayout" zoomScaleNormal="100" workbookViewId="0">
      <selection activeCell="B1" sqref="B1"/>
    </sheetView>
  </sheetViews>
  <sheetFormatPr defaultRowHeight="15" x14ac:dyDescent="0.25"/>
  <cols>
    <col min="1" max="1" width="63.28515625" bestFit="1" customWidth="1"/>
    <col min="2" max="2" width="27.42578125" style="1" customWidth="1"/>
    <col min="3" max="3" width="29" customWidth="1"/>
    <col min="4" max="4" width="14.85546875" style="1" customWidth="1"/>
  </cols>
  <sheetData>
    <row r="1" spans="1:4" ht="30.75" thickTop="1" x14ac:dyDescent="0.25">
      <c r="A1" s="5" t="s">
        <v>0</v>
      </c>
      <c r="B1" s="34"/>
      <c r="C1" s="6" t="s">
        <v>4</v>
      </c>
      <c r="D1" s="7" t="s">
        <v>7</v>
      </c>
    </row>
    <row r="2" spans="1:4" x14ac:dyDescent="0.25">
      <c r="A2" s="8" t="s">
        <v>1</v>
      </c>
      <c r="B2" s="35"/>
      <c r="C2" s="9" t="s">
        <v>6</v>
      </c>
      <c r="D2" s="37"/>
    </row>
    <row r="3" spans="1:4" x14ac:dyDescent="0.25">
      <c r="A3" s="8" t="s">
        <v>2</v>
      </c>
      <c r="B3" s="35"/>
      <c r="C3" s="9" t="s">
        <v>44</v>
      </c>
      <c r="D3" s="37"/>
    </row>
    <row r="4" spans="1:4" x14ac:dyDescent="0.25">
      <c r="A4" s="10" t="s">
        <v>5</v>
      </c>
      <c r="B4" s="36"/>
      <c r="C4" s="9" t="s">
        <v>43</v>
      </c>
      <c r="D4" s="37"/>
    </row>
    <row r="5" spans="1:4" x14ac:dyDescent="0.25">
      <c r="A5" s="8" t="s">
        <v>8</v>
      </c>
      <c r="B5" s="35"/>
      <c r="C5" s="11"/>
      <c r="D5" s="12"/>
    </row>
    <row r="6" spans="1:4" x14ac:dyDescent="0.25">
      <c r="A6" s="8" t="s">
        <v>9</v>
      </c>
      <c r="B6" s="35"/>
      <c r="C6" s="11"/>
      <c r="D6" s="12"/>
    </row>
    <row r="7" spans="1:4" x14ac:dyDescent="0.25">
      <c r="A7" s="8" t="s">
        <v>3</v>
      </c>
      <c r="B7" s="35"/>
      <c r="C7" s="11"/>
      <c r="D7" s="12"/>
    </row>
    <row r="8" spans="1:4" ht="30" x14ac:dyDescent="0.25">
      <c r="A8" s="13" t="s">
        <v>11</v>
      </c>
      <c r="B8" s="35"/>
      <c r="C8" s="11"/>
      <c r="D8" s="12"/>
    </row>
    <row r="9" spans="1:4" ht="30" x14ac:dyDescent="0.25">
      <c r="A9" s="13" t="s">
        <v>10</v>
      </c>
      <c r="B9" s="35"/>
      <c r="C9" s="11"/>
      <c r="D9" s="12"/>
    </row>
    <row r="10" spans="1:4" x14ac:dyDescent="0.25">
      <c r="A10" s="14"/>
      <c r="B10" s="15"/>
      <c r="C10" s="11"/>
      <c r="D10" s="12"/>
    </row>
    <row r="11" spans="1:4" x14ac:dyDescent="0.25">
      <c r="A11" s="14"/>
      <c r="B11" s="15"/>
      <c r="C11" s="11"/>
      <c r="D11" s="16"/>
    </row>
    <row r="12" spans="1:4" x14ac:dyDescent="0.25">
      <c r="A12" s="8" t="s">
        <v>17</v>
      </c>
      <c r="B12" s="15"/>
      <c r="C12" s="11"/>
      <c r="D12" s="16"/>
    </row>
    <row r="13" spans="1:4" x14ac:dyDescent="0.25">
      <c r="A13" s="8" t="s">
        <v>12</v>
      </c>
      <c r="B13" s="17">
        <f>B5*B7*B4</f>
        <v>0</v>
      </c>
      <c r="C13" s="11"/>
      <c r="D13" s="12"/>
    </row>
    <row r="14" spans="1:4" x14ac:dyDescent="0.25">
      <c r="A14" s="8" t="s">
        <v>13</v>
      </c>
      <c r="B14" s="17">
        <f>B13/2000</f>
        <v>0</v>
      </c>
      <c r="C14" s="11"/>
      <c r="D14" s="12"/>
    </row>
    <row r="15" spans="1:4" x14ac:dyDescent="0.25">
      <c r="A15" s="8" t="s">
        <v>14</v>
      </c>
      <c r="B15" s="17" t="str">
        <f>IF(B8=0,"0",B5*B7*B4/B8)</f>
        <v>0</v>
      </c>
      <c r="C15" s="11"/>
      <c r="D15" s="12"/>
    </row>
    <row r="16" spans="1:4" x14ac:dyDescent="0.25">
      <c r="A16" s="8" t="s">
        <v>15</v>
      </c>
      <c r="B16" s="17" t="str">
        <f>IF(B9=0,"0",B15/B9)</f>
        <v>0</v>
      </c>
      <c r="C16" s="11"/>
      <c r="D16" s="12"/>
    </row>
    <row r="17" spans="1:4" x14ac:dyDescent="0.25">
      <c r="A17" s="8" t="s">
        <v>16</v>
      </c>
      <c r="B17" s="17">
        <f>B13*12/2000</f>
        <v>0</v>
      </c>
      <c r="C17" s="11"/>
      <c r="D17" s="12"/>
    </row>
    <row r="18" spans="1:4" x14ac:dyDescent="0.25">
      <c r="A18" s="14"/>
      <c r="B18" s="22"/>
      <c r="C18" s="11"/>
      <c r="D18" s="12"/>
    </row>
    <row r="19" spans="1:4" x14ac:dyDescent="0.25">
      <c r="A19" s="14"/>
      <c r="B19" s="22"/>
      <c r="C19" s="11"/>
      <c r="D19" s="12"/>
    </row>
    <row r="20" spans="1:4" x14ac:dyDescent="0.25">
      <c r="A20" s="8" t="s">
        <v>18</v>
      </c>
      <c r="B20" s="22"/>
      <c r="C20" s="11"/>
      <c r="D20" s="12"/>
    </row>
    <row r="21" spans="1:4" x14ac:dyDescent="0.25">
      <c r="A21" s="19" t="s">
        <v>6</v>
      </c>
      <c r="B21" s="22"/>
      <c r="C21" s="11"/>
      <c r="D21" s="12"/>
    </row>
    <row r="22" spans="1:4" x14ac:dyDescent="0.25">
      <c r="A22" s="19" t="s">
        <v>19</v>
      </c>
      <c r="B22" s="21">
        <f>B5*B7*D2</f>
        <v>0</v>
      </c>
      <c r="C22" s="11"/>
      <c r="D22" s="12"/>
    </row>
    <row r="23" spans="1:4" x14ac:dyDescent="0.25">
      <c r="A23" s="19" t="s">
        <v>20</v>
      </c>
      <c r="B23" s="21">
        <f>B22/2000</f>
        <v>0</v>
      </c>
      <c r="C23" s="11"/>
      <c r="D23" s="12"/>
    </row>
    <row r="24" spans="1:4" x14ac:dyDescent="0.25">
      <c r="A24" s="19" t="s">
        <v>21</v>
      </c>
      <c r="B24" s="21" t="str">
        <f>IF(B8=0,"0",B5*B7*D2/B8)</f>
        <v>0</v>
      </c>
      <c r="C24" s="11"/>
      <c r="D24" s="12"/>
    </row>
    <row r="25" spans="1:4" x14ac:dyDescent="0.25">
      <c r="A25" s="19" t="s">
        <v>22</v>
      </c>
      <c r="B25" s="21" t="str">
        <f>IF(B9=0,"0",B24/B9)</f>
        <v>0</v>
      </c>
      <c r="C25" s="22"/>
      <c r="D25" s="12"/>
    </row>
    <row r="26" spans="1:4" x14ac:dyDescent="0.25">
      <c r="A26" s="19" t="s">
        <v>23</v>
      </c>
      <c r="B26" s="21">
        <f>B22*12/2000</f>
        <v>0</v>
      </c>
      <c r="C26" s="22"/>
      <c r="D26" s="12"/>
    </row>
    <row r="27" spans="1:4" x14ac:dyDescent="0.25">
      <c r="A27" s="19"/>
      <c r="B27" s="21"/>
      <c r="C27" s="22"/>
      <c r="D27" s="12"/>
    </row>
    <row r="28" spans="1:4" x14ac:dyDescent="0.25">
      <c r="A28" s="19" t="s">
        <v>44</v>
      </c>
      <c r="B28" s="21"/>
      <c r="C28" s="11"/>
      <c r="D28" s="12"/>
    </row>
    <row r="29" spans="1:4" x14ac:dyDescent="0.25">
      <c r="A29" s="19" t="s">
        <v>24</v>
      </c>
      <c r="B29" s="21">
        <f>B5*B7*D3</f>
        <v>0</v>
      </c>
      <c r="C29" s="11"/>
      <c r="D29" s="12"/>
    </row>
    <row r="30" spans="1:4" x14ac:dyDescent="0.25">
      <c r="A30" s="19" t="s">
        <v>25</v>
      </c>
      <c r="B30" s="21">
        <f>B29/2000</f>
        <v>0</v>
      </c>
      <c r="C30" s="11"/>
      <c r="D30" s="12"/>
    </row>
    <row r="31" spans="1:4" x14ac:dyDescent="0.25">
      <c r="A31" s="19" t="s">
        <v>26</v>
      </c>
      <c r="B31" s="21" t="str">
        <f>IF(B8=0,"0",B5*B7*D3/B8)</f>
        <v>0</v>
      </c>
      <c r="C31" s="11"/>
      <c r="D31" s="12"/>
    </row>
    <row r="32" spans="1:4" x14ac:dyDescent="0.25">
      <c r="A32" s="19" t="s">
        <v>27</v>
      </c>
      <c r="B32" s="21" t="str">
        <f>IF(B8=0,"0",B31/B9)</f>
        <v>0</v>
      </c>
      <c r="C32" s="11"/>
      <c r="D32" s="12"/>
    </row>
    <row r="33" spans="1:4" x14ac:dyDescent="0.25">
      <c r="A33" s="19" t="s">
        <v>28</v>
      </c>
      <c r="B33" s="21">
        <f>B29*12/2000</f>
        <v>0</v>
      </c>
      <c r="C33" s="11"/>
      <c r="D33" s="12"/>
    </row>
    <row r="34" spans="1:4" x14ac:dyDescent="0.25">
      <c r="A34" s="19"/>
      <c r="B34" s="21"/>
      <c r="C34" s="11"/>
      <c r="D34" s="12"/>
    </row>
    <row r="35" spans="1:4" x14ac:dyDescent="0.25">
      <c r="A35" s="19" t="s">
        <v>35</v>
      </c>
      <c r="B35" s="21"/>
      <c r="C35" s="11"/>
      <c r="D35" s="12"/>
    </row>
    <row r="36" spans="1:4" x14ac:dyDescent="0.25">
      <c r="A36" s="19" t="s">
        <v>36</v>
      </c>
      <c r="B36" s="21">
        <f>B5*B7*D4</f>
        <v>0</v>
      </c>
      <c r="C36" s="11"/>
      <c r="D36" s="12"/>
    </row>
    <row r="37" spans="1:4" x14ac:dyDescent="0.25">
      <c r="A37" s="19" t="s">
        <v>37</v>
      </c>
      <c r="B37" s="21">
        <f>B36/2000</f>
        <v>0</v>
      </c>
      <c r="C37" s="11"/>
      <c r="D37" s="12"/>
    </row>
    <row r="38" spans="1:4" x14ac:dyDescent="0.25">
      <c r="A38" s="19" t="s">
        <v>38</v>
      </c>
      <c r="B38" s="21" t="str">
        <f>IF(B8=0,"0",B5*B7*D4/B8)</f>
        <v>0</v>
      </c>
      <c r="C38" s="11"/>
      <c r="D38" s="12"/>
    </row>
    <row r="39" spans="1:4" x14ac:dyDescent="0.25">
      <c r="A39" s="19" t="s">
        <v>39</v>
      </c>
      <c r="B39" s="21" t="str">
        <f>IF(B8=0,"0",B38/B9)</f>
        <v>0</v>
      </c>
      <c r="C39" s="11"/>
      <c r="D39" s="12"/>
    </row>
    <row r="40" spans="1:4" x14ac:dyDescent="0.25">
      <c r="A40" s="19" t="s">
        <v>40</v>
      </c>
      <c r="B40" s="21">
        <f>B36*12/2000</f>
        <v>0</v>
      </c>
      <c r="C40" s="11"/>
      <c r="D40" s="12"/>
    </row>
    <row r="41" spans="1:4" x14ac:dyDescent="0.25">
      <c r="A41" s="19"/>
      <c r="B41" s="21"/>
      <c r="C41" s="11"/>
      <c r="D41" s="12"/>
    </row>
    <row r="42" spans="1:4" x14ac:dyDescent="0.25">
      <c r="A42" s="19" t="s">
        <v>29</v>
      </c>
      <c r="B42" s="21"/>
      <c r="C42" s="11"/>
      <c r="D42" s="12"/>
    </row>
    <row r="43" spans="1:4" x14ac:dyDescent="0.25">
      <c r="A43" s="19" t="s">
        <v>30</v>
      </c>
      <c r="B43" s="21">
        <f>B22+B29+B36</f>
        <v>0</v>
      </c>
      <c r="C43" s="11"/>
      <c r="D43" s="12"/>
    </row>
    <row r="44" spans="1:4" x14ac:dyDescent="0.25">
      <c r="A44" s="19" t="s">
        <v>31</v>
      </c>
      <c r="B44" s="21">
        <f>B23+B30+B37</f>
        <v>0</v>
      </c>
      <c r="C44" s="11"/>
      <c r="D44" s="12"/>
    </row>
    <row r="45" spans="1:4" x14ac:dyDescent="0.25">
      <c r="A45" s="19" t="s">
        <v>32</v>
      </c>
      <c r="B45" s="21">
        <f>B24+B31+B38</f>
        <v>0</v>
      </c>
      <c r="C45" s="11"/>
      <c r="D45" s="12"/>
    </row>
    <row r="46" spans="1:4" x14ac:dyDescent="0.25">
      <c r="A46" s="19" t="s">
        <v>33</v>
      </c>
      <c r="B46" s="21">
        <f>B25+B32+B39</f>
        <v>0</v>
      </c>
      <c r="C46" s="11"/>
      <c r="D46" s="12"/>
    </row>
    <row r="47" spans="1:4" ht="15.75" thickBot="1" x14ac:dyDescent="0.3">
      <c r="A47" s="23" t="s">
        <v>34</v>
      </c>
      <c r="B47" s="24">
        <f>B26+B33+B40</f>
        <v>0</v>
      </c>
      <c r="C47" s="25"/>
      <c r="D47" s="26"/>
    </row>
    <row r="48" spans="1:4" ht="15.75" thickTop="1" x14ac:dyDescent="0.25"/>
  </sheetData>
  <sheetProtection password="E9F8" sheet="1" objects="1" scenarios="1"/>
  <dataValidations count="3">
    <dataValidation allowBlank="1" showInputMessage="1" showErrorMessage="1" promptTitle="Material Name" prompt="Enter the common/trade name for the material." sqref="B1"/>
    <dataValidation type="whole" operator="lessThanOrEqual" allowBlank="1" showInputMessage="1" showErrorMessage="1" error="Value entered cannot be greater than 31." sqref="B8">
      <formula1>31</formula1>
    </dataValidation>
    <dataValidation type="whole" operator="lessThanOrEqual" allowBlank="1" showInputMessage="1" showErrorMessage="1" error="Value entered cannot be greater than 24." sqref="B9">
      <formula1>24</formula1>
    </dataValidation>
  </dataValidations>
  <pageMargins left="0.7" right="0.7" top="0.75" bottom="0.75" header="0.3" footer="0.3"/>
  <pageSetup scale="67" orientation="portrait" r:id="rId1"/>
  <headerFooter scaleWithDoc="0">
    <oddHeader>&amp;C&amp;"Arial,Bold"&amp;16&amp;K17375EMaterial #2</oddHeader>
    <oddFooter>&amp;R&amp;"Arial,Regular"&amp;K17375EMaine Department of Environmental Protection
Air Compliance Tool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Application Method" prompt="Click the drop down method to select the application method.">
          <x14:formula1>
            <xm:f>'Drop Down Lists'!$B$2:$B$9</xm:f>
          </x14:formula1>
          <xm:sqref>B3</xm:sqref>
        </x14:dataValidation>
        <x14:dataValidation type="list" allowBlank="1" showInputMessage="1" showErrorMessage="1" promptTitle="Material Type" prompt="Click the drop down list to select the type of material.">
          <x14:formula1>
            <xm:f>'Drop Down Lists'!$A$2:$A$12</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view="pageLayout" zoomScaleNormal="100" workbookViewId="0">
      <selection activeCell="C48" sqref="C48"/>
    </sheetView>
  </sheetViews>
  <sheetFormatPr defaultRowHeight="15" x14ac:dyDescent="0.25"/>
  <cols>
    <col min="1" max="1" width="63.28515625" bestFit="1" customWidth="1"/>
    <col min="2" max="2" width="27.42578125" style="1" customWidth="1"/>
    <col min="3" max="3" width="29" customWidth="1"/>
    <col min="4" max="4" width="14.85546875" style="1" customWidth="1"/>
  </cols>
  <sheetData>
    <row r="1" spans="1:4" ht="30.75" thickTop="1" x14ac:dyDescent="0.25">
      <c r="A1" s="5" t="s">
        <v>0</v>
      </c>
      <c r="B1" s="34"/>
      <c r="C1" s="6" t="s">
        <v>4</v>
      </c>
      <c r="D1" s="7" t="s">
        <v>7</v>
      </c>
    </row>
    <row r="2" spans="1:4" x14ac:dyDescent="0.25">
      <c r="A2" s="8" t="s">
        <v>1</v>
      </c>
      <c r="B2" s="35"/>
      <c r="C2" s="9" t="s">
        <v>6</v>
      </c>
      <c r="D2" s="37"/>
    </row>
    <row r="3" spans="1:4" x14ac:dyDescent="0.25">
      <c r="A3" s="8" t="s">
        <v>2</v>
      </c>
      <c r="B3" s="35"/>
      <c r="C3" s="9" t="s">
        <v>44</v>
      </c>
      <c r="D3" s="37"/>
    </row>
    <row r="4" spans="1:4" x14ac:dyDescent="0.25">
      <c r="A4" s="10" t="s">
        <v>5</v>
      </c>
      <c r="B4" s="36"/>
      <c r="C4" s="9" t="s">
        <v>43</v>
      </c>
      <c r="D4" s="37"/>
    </row>
    <row r="5" spans="1:4" x14ac:dyDescent="0.25">
      <c r="A5" s="8" t="s">
        <v>8</v>
      </c>
      <c r="B5" s="35"/>
      <c r="C5" s="11"/>
      <c r="D5" s="12"/>
    </row>
    <row r="6" spans="1:4" x14ac:dyDescent="0.25">
      <c r="A6" s="8" t="s">
        <v>9</v>
      </c>
      <c r="B6" s="35"/>
      <c r="C6" s="11"/>
      <c r="D6" s="12"/>
    </row>
    <row r="7" spans="1:4" x14ac:dyDescent="0.25">
      <c r="A7" s="8" t="s">
        <v>3</v>
      </c>
      <c r="B7" s="35"/>
      <c r="C7" s="11"/>
      <c r="D7" s="12"/>
    </row>
    <row r="8" spans="1:4" ht="30" x14ac:dyDescent="0.25">
      <c r="A8" s="13" t="s">
        <v>11</v>
      </c>
      <c r="B8" s="35"/>
      <c r="C8" s="11"/>
      <c r="D8" s="12"/>
    </row>
    <row r="9" spans="1:4" ht="30" x14ac:dyDescent="0.25">
      <c r="A9" s="13" t="s">
        <v>10</v>
      </c>
      <c r="B9" s="35"/>
      <c r="C9" s="11"/>
      <c r="D9" s="12"/>
    </row>
    <row r="10" spans="1:4" x14ac:dyDescent="0.25">
      <c r="A10" s="14"/>
      <c r="B10" s="15"/>
      <c r="C10" s="11"/>
      <c r="D10" s="12"/>
    </row>
    <row r="11" spans="1:4" x14ac:dyDescent="0.25">
      <c r="A11" s="14"/>
      <c r="B11" s="15"/>
      <c r="C11" s="11"/>
      <c r="D11" s="16"/>
    </row>
    <row r="12" spans="1:4" x14ac:dyDescent="0.25">
      <c r="A12" s="8" t="s">
        <v>17</v>
      </c>
      <c r="B12" s="15"/>
      <c r="C12" s="11"/>
      <c r="D12" s="16"/>
    </row>
    <row r="13" spans="1:4" x14ac:dyDescent="0.25">
      <c r="A13" s="8" t="s">
        <v>12</v>
      </c>
      <c r="B13" s="17">
        <f>B5*B7*B4</f>
        <v>0</v>
      </c>
      <c r="C13" s="11"/>
      <c r="D13" s="12"/>
    </row>
    <row r="14" spans="1:4" x14ac:dyDescent="0.25">
      <c r="A14" s="8" t="s">
        <v>13</v>
      </c>
      <c r="B14" s="17">
        <f>B13/2000</f>
        <v>0</v>
      </c>
      <c r="C14" s="11"/>
      <c r="D14" s="12"/>
    </row>
    <row r="15" spans="1:4" x14ac:dyDescent="0.25">
      <c r="A15" s="8" t="s">
        <v>14</v>
      </c>
      <c r="B15" s="17" t="str">
        <f>IF(B8=0,"0",B5*B7*B4/B8)</f>
        <v>0</v>
      </c>
      <c r="C15" s="11"/>
      <c r="D15" s="12"/>
    </row>
    <row r="16" spans="1:4" x14ac:dyDescent="0.25">
      <c r="A16" s="8" t="s">
        <v>15</v>
      </c>
      <c r="B16" s="17" t="str">
        <f>IF(B9=0,"0",B15/B9)</f>
        <v>0</v>
      </c>
      <c r="C16" s="11"/>
      <c r="D16" s="12"/>
    </row>
    <row r="17" spans="1:4" x14ac:dyDescent="0.25">
      <c r="A17" s="8" t="s">
        <v>16</v>
      </c>
      <c r="B17" s="17">
        <f>B13*12/2000</f>
        <v>0</v>
      </c>
      <c r="C17" s="11"/>
      <c r="D17" s="12"/>
    </row>
    <row r="18" spans="1:4" x14ac:dyDescent="0.25">
      <c r="A18" s="14"/>
      <c r="B18" s="22"/>
      <c r="C18" s="11"/>
      <c r="D18" s="12"/>
    </row>
    <row r="19" spans="1:4" x14ac:dyDescent="0.25">
      <c r="A19" s="14"/>
      <c r="B19" s="22"/>
      <c r="C19" s="11"/>
      <c r="D19" s="12"/>
    </row>
    <row r="20" spans="1:4" x14ac:dyDescent="0.25">
      <c r="A20" s="8" t="s">
        <v>18</v>
      </c>
      <c r="B20" s="22"/>
      <c r="C20" s="11"/>
      <c r="D20" s="12"/>
    </row>
    <row r="21" spans="1:4" x14ac:dyDescent="0.25">
      <c r="A21" s="19" t="s">
        <v>6</v>
      </c>
      <c r="B21" s="22"/>
      <c r="C21" s="11"/>
      <c r="D21" s="12"/>
    </row>
    <row r="22" spans="1:4" x14ac:dyDescent="0.25">
      <c r="A22" s="19" t="s">
        <v>19</v>
      </c>
      <c r="B22" s="21">
        <f>B5*B7*D2</f>
        <v>0</v>
      </c>
      <c r="C22" s="11"/>
      <c r="D22" s="12"/>
    </row>
    <row r="23" spans="1:4" x14ac:dyDescent="0.25">
      <c r="A23" s="19" t="s">
        <v>20</v>
      </c>
      <c r="B23" s="21">
        <f>B22/2000</f>
        <v>0</v>
      </c>
      <c r="C23" s="11"/>
      <c r="D23" s="12"/>
    </row>
    <row r="24" spans="1:4" x14ac:dyDescent="0.25">
      <c r="A24" s="19" t="s">
        <v>21</v>
      </c>
      <c r="B24" s="21" t="str">
        <f>IF(B8=0,"0",B5*B7*D2/B8)</f>
        <v>0</v>
      </c>
      <c r="C24" s="11"/>
      <c r="D24" s="12"/>
    </row>
    <row r="25" spans="1:4" x14ac:dyDescent="0.25">
      <c r="A25" s="19" t="s">
        <v>22</v>
      </c>
      <c r="B25" s="21" t="str">
        <f>IF(B9=0,"0",B24/B9)</f>
        <v>0</v>
      </c>
      <c r="C25" s="22"/>
      <c r="D25" s="12"/>
    </row>
    <row r="26" spans="1:4" x14ac:dyDescent="0.25">
      <c r="A26" s="19" t="s">
        <v>23</v>
      </c>
      <c r="B26" s="21">
        <f>B22*12/2000</f>
        <v>0</v>
      </c>
      <c r="C26" s="22"/>
      <c r="D26" s="12"/>
    </row>
    <row r="27" spans="1:4" x14ac:dyDescent="0.25">
      <c r="A27" s="19"/>
      <c r="B27" s="21"/>
      <c r="C27" s="22"/>
      <c r="D27" s="12"/>
    </row>
    <row r="28" spans="1:4" x14ac:dyDescent="0.25">
      <c r="A28" s="19" t="s">
        <v>44</v>
      </c>
      <c r="B28" s="21"/>
      <c r="C28" s="11"/>
      <c r="D28" s="12"/>
    </row>
    <row r="29" spans="1:4" x14ac:dyDescent="0.25">
      <c r="A29" s="19" t="s">
        <v>24</v>
      </c>
      <c r="B29" s="21">
        <f>B5*B7*D3</f>
        <v>0</v>
      </c>
      <c r="C29" s="11"/>
      <c r="D29" s="12"/>
    </row>
    <row r="30" spans="1:4" x14ac:dyDescent="0.25">
      <c r="A30" s="19" t="s">
        <v>25</v>
      </c>
      <c r="B30" s="21">
        <f>B29/2000</f>
        <v>0</v>
      </c>
      <c r="C30" s="11"/>
      <c r="D30" s="12"/>
    </row>
    <row r="31" spans="1:4" x14ac:dyDescent="0.25">
      <c r="A31" s="19" t="s">
        <v>26</v>
      </c>
      <c r="B31" s="21" t="str">
        <f>IF(B8=0,"0",B5*B7*D3/B8)</f>
        <v>0</v>
      </c>
      <c r="C31" s="11"/>
      <c r="D31" s="12"/>
    </row>
    <row r="32" spans="1:4" x14ac:dyDescent="0.25">
      <c r="A32" s="19" t="s">
        <v>27</v>
      </c>
      <c r="B32" s="21" t="str">
        <f>IF(B8=0,"0",B31/B9)</f>
        <v>0</v>
      </c>
      <c r="C32" s="11"/>
      <c r="D32" s="12"/>
    </row>
    <row r="33" spans="1:4" x14ac:dyDescent="0.25">
      <c r="A33" s="19" t="s">
        <v>28</v>
      </c>
      <c r="B33" s="21">
        <f>B29*12/2000</f>
        <v>0</v>
      </c>
      <c r="C33" s="11"/>
      <c r="D33" s="12"/>
    </row>
    <row r="34" spans="1:4" x14ac:dyDescent="0.25">
      <c r="A34" s="19"/>
      <c r="B34" s="21"/>
      <c r="C34" s="11"/>
      <c r="D34" s="12"/>
    </row>
    <row r="35" spans="1:4" x14ac:dyDescent="0.25">
      <c r="A35" s="19" t="s">
        <v>35</v>
      </c>
      <c r="B35" s="21"/>
      <c r="C35" s="11"/>
      <c r="D35" s="12"/>
    </row>
    <row r="36" spans="1:4" x14ac:dyDescent="0.25">
      <c r="A36" s="19" t="s">
        <v>36</v>
      </c>
      <c r="B36" s="21">
        <f>B5*B7*D4</f>
        <v>0</v>
      </c>
      <c r="C36" s="11"/>
      <c r="D36" s="12"/>
    </row>
    <row r="37" spans="1:4" x14ac:dyDescent="0.25">
      <c r="A37" s="19" t="s">
        <v>37</v>
      </c>
      <c r="B37" s="21">
        <f>B36/2000</f>
        <v>0</v>
      </c>
      <c r="C37" s="11"/>
      <c r="D37" s="12"/>
    </row>
    <row r="38" spans="1:4" x14ac:dyDescent="0.25">
      <c r="A38" s="19" t="s">
        <v>38</v>
      </c>
      <c r="B38" s="21" t="str">
        <f>IF(B8=0,"0",B5*B7*D4/B8)</f>
        <v>0</v>
      </c>
      <c r="C38" s="11"/>
      <c r="D38" s="12"/>
    </row>
    <row r="39" spans="1:4" x14ac:dyDescent="0.25">
      <c r="A39" s="19" t="s">
        <v>39</v>
      </c>
      <c r="B39" s="21" t="str">
        <f>IF(B8=0,"0",B38/B9)</f>
        <v>0</v>
      </c>
      <c r="C39" s="11"/>
      <c r="D39" s="12"/>
    </row>
    <row r="40" spans="1:4" x14ac:dyDescent="0.25">
      <c r="A40" s="19" t="s">
        <v>40</v>
      </c>
      <c r="B40" s="21">
        <f>B36*12/2000</f>
        <v>0</v>
      </c>
      <c r="C40" s="11"/>
      <c r="D40" s="12"/>
    </row>
    <row r="41" spans="1:4" x14ac:dyDescent="0.25">
      <c r="A41" s="19"/>
      <c r="B41" s="21"/>
      <c r="C41" s="11"/>
      <c r="D41" s="12"/>
    </row>
    <row r="42" spans="1:4" x14ac:dyDescent="0.25">
      <c r="A42" s="19" t="s">
        <v>29</v>
      </c>
      <c r="B42" s="21"/>
      <c r="C42" s="11"/>
      <c r="D42" s="12"/>
    </row>
    <row r="43" spans="1:4" x14ac:dyDescent="0.25">
      <c r="A43" s="19" t="s">
        <v>30</v>
      </c>
      <c r="B43" s="21">
        <f>B22+B29+B36</f>
        <v>0</v>
      </c>
      <c r="C43" s="11"/>
      <c r="D43" s="12"/>
    </row>
    <row r="44" spans="1:4" x14ac:dyDescent="0.25">
      <c r="A44" s="19" t="s">
        <v>31</v>
      </c>
      <c r="B44" s="21">
        <f>B23+B30+B37</f>
        <v>0</v>
      </c>
      <c r="C44" s="11"/>
      <c r="D44" s="12"/>
    </row>
    <row r="45" spans="1:4" x14ac:dyDescent="0.25">
      <c r="A45" s="19" t="s">
        <v>32</v>
      </c>
      <c r="B45" s="21">
        <f>B24+B31+B38</f>
        <v>0</v>
      </c>
      <c r="C45" s="11"/>
      <c r="D45" s="12"/>
    </row>
    <row r="46" spans="1:4" x14ac:dyDescent="0.25">
      <c r="A46" s="19" t="s">
        <v>33</v>
      </c>
      <c r="B46" s="21">
        <f>B25+B32+B39</f>
        <v>0</v>
      </c>
      <c r="C46" s="11"/>
      <c r="D46" s="12"/>
    </row>
    <row r="47" spans="1:4" ht="15.75" thickBot="1" x14ac:dyDescent="0.3">
      <c r="A47" s="23" t="s">
        <v>34</v>
      </c>
      <c r="B47" s="24">
        <f>B26+B33+B40</f>
        <v>0</v>
      </c>
      <c r="C47" s="25"/>
      <c r="D47" s="26"/>
    </row>
    <row r="48" spans="1:4" ht="15.75" thickTop="1" x14ac:dyDescent="0.25"/>
  </sheetData>
  <sheetProtection password="E9F8" sheet="1" objects="1" scenarios="1"/>
  <dataValidations disablePrompts="1" count="3">
    <dataValidation type="whole" operator="lessThanOrEqual" allowBlank="1" showInputMessage="1" showErrorMessage="1" error="Value entered cannot be greater than 24." sqref="B9">
      <formula1>24</formula1>
    </dataValidation>
    <dataValidation type="whole" operator="lessThanOrEqual" allowBlank="1" showInputMessage="1" showErrorMessage="1" error="Value entered cannot be greater than 31." sqref="B8">
      <formula1>31</formula1>
    </dataValidation>
    <dataValidation allowBlank="1" showInputMessage="1" showErrorMessage="1" promptTitle="Material Name" prompt="Enter the common/trade name for the material." sqref="B1"/>
  </dataValidations>
  <pageMargins left="0.7" right="0.7" top="0.75" bottom="0.75" header="0.3" footer="0.3"/>
  <pageSetup scale="67" orientation="portrait" r:id="rId1"/>
  <headerFooter scaleWithDoc="0">
    <oddHeader>&amp;C&amp;"Arial,Bold"&amp;16&amp;K17375EMaterial #3</oddHeader>
    <oddFooter>&amp;R&amp;"Arial,Regular"&amp;K17375EMaine Department of Environmental Protection
Air Compliance Tool</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Material Type" prompt="Click the drop down list to select the type of material.">
          <x14:formula1>
            <xm:f>'Drop Down Lists'!$A$2:$A$12</xm:f>
          </x14:formula1>
          <xm:sqref>B2</xm:sqref>
        </x14:dataValidation>
        <x14:dataValidation type="list" allowBlank="1" showInputMessage="1" showErrorMessage="1" promptTitle="Application Method" prompt="Click the drop down method to select the application method.">
          <x14:formula1>
            <xm:f>'Drop Down Lists'!$B$2:$B$9</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view="pageLayout" zoomScaleNormal="100" workbookViewId="0">
      <selection activeCell="B1" sqref="B1"/>
    </sheetView>
  </sheetViews>
  <sheetFormatPr defaultRowHeight="15" x14ac:dyDescent="0.25"/>
  <cols>
    <col min="1" max="1" width="63.28515625" bestFit="1" customWidth="1"/>
    <col min="2" max="2" width="27.42578125" style="1" customWidth="1"/>
    <col min="3" max="3" width="29" customWidth="1"/>
    <col min="4" max="4" width="14.85546875" style="1" customWidth="1"/>
  </cols>
  <sheetData>
    <row r="1" spans="1:4" ht="30.75" thickTop="1" x14ac:dyDescent="0.25">
      <c r="A1" s="5" t="s">
        <v>0</v>
      </c>
      <c r="B1" s="34"/>
      <c r="C1" s="6" t="s">
        <v>4</v>
      </c>
      <c r="D1" s="7" t="s">
        <v>7</v>
      </c>
    </row>
    <row r="2" spans="1:4" x14ac:dyDescent="0.25">
      <c r="A2" s="8" t="s">
        <v>1</v>
      </c>
      <c r="B2" s="35"/>
      <c r="C2" s="9" t="s">
        <v>6</v>
      </c>
      <c r="D2" s="37"/>
    </row>
    <row r="3" spans="1:4" x14ac:dyDescent="0.25">
      <c r="A3" s="8" t="s">
        <v>2</v>
      </c>
      <c r="B3" s="35"/>
      <c r="C3" s="9" t="s">
        <v>44</v>
      </c>
      <c r="D3" s="37"/>
    </row>
    <row r="4" spans="1:4" x14ac:dyDescent="0.25">
      <c r="A4" s="10" t="s">
        <v>5</v>
      </c>
      <c r="B4" s="36"/>
      <c r="C4" s="9" t="s">
        <v>43</v>
      </c>
      <c r="D4" s="37"/>
    </row>
    <row r="5" spans="1:4" x14ac:dyDescent="0.25">
      <c r="A5" s="8" t="s">
        <v>8</v>
      </c>
      <c r="B5" s="35"/>
      <c r="C5" s="11"/>
      <c r="D5" s="12"/>
    </row>
    <row r="6" spans="1:4" x14ac:dyDescent="0.25">
      <c r="A6" s="8" t="s">
        <v>9</v>
      </c>
      <c r="B6" s="35"/>
      <c r="C6" s="11"/>
      <c r="D6" s="12"/>
    </row>
    <row r="7" spans="1:4" x14ac:dyDescent="0.25">
      <c r="A7" s="8" t="s">
        <v>3</v>
      </c>
      <c r="B7" s="35"/>
      <c r="C7" s="11"/>
      <c r="D7" s="12"/>
    </row>
    <row r="8" spans="1:4" ht="30" x14ac:dyDescent="0.25">
      <c r="A8" s="13" t="s">
        <v>11</v>
      </c>
      <c r="B8" s="35"/>
      <c r="C8" s="11"/>
      <c r="D8" s="12"/>
    </row>
    <row r="9" spans="1:4" ht="30" x14ac:dyDescent="0.25">
      <c r="A9" s="13" t="s">
        <v>10</v>
      </c>
      <c r="B9" s="35"/>
      <c r="C9" s="11"/>
      <c r="D9" s="12"/>
    </row>
    <row r="10" spans="1:4" x14ac:dyDescent="0.25">
      <c r="A10" s="14"/>
      <c r="B10" s="15"/>
      <c r="C10" s="11"/>
      <c r="D10" s="12"/>
    </row>
    <row r="11" spans="1:4" x14ac:dyDescent="0.25">
      <c r="A11" s="14"/>
      <c r="B11" s="15"/>
      <c r="C11" s="11"/>
      <c r="D11" s="16"/>
    </row>
    <row r="12" spans="1:4" x14ac:dyDescent="0.25">
      <c r="A12" s="8" t="s">
        <v>17</v>
      </c>
      <c r="B12" s="15"/>
      <c r="C12" s="11"/>
      <c r="D12" s="16"/>
    </row>
    <row r="13" spans="1:4" x14ac:dyDescent="0.25">
      <c r="A13" s="8" t="s">
        <v>12</v>
      </c>
      <c r="B13" s="17">
        <f>B5*B7*B4</f>
        <v>0</v>
      </c>
      <c r="C13" s="11"/>
      <c r="D13" s="12"/>
    </row>
    <row r="14" spans="1:4" x14ac:dyDescent="0.25">
      <c r="A14" s="8" t="s">
        <v>13</v>
      </c>
      <c r="B14" s="17">
        <f>B13/2000</f>
        <v>0</v>
      </c>
      <c r="C14" s="11"/>
      <c r="D14" s="12"/>
    </row>
    <row r="15" spans="1:4" x14ac:dyDescent="0.25">
      <c r="A15" s="8" t="s">
        <v>14</v>
      </c>
      <c r="B15" s="17" t="str">
        <f>IF(B8=0,"0",B5*B7*B4/B8)</f>
        <v>0</v>
      </c>
      <c r="C15" s="11"/>
      <c r="D15" s="12"/>
    </row>
    <row r="16" spans="1:4" x14ac:dyDescent="0.25">
      <c r="A16" s="8" t="s">
        <v>15</v>
      </c>
      <c r="B16" s="17" t="str">
        <f>IF(B9=0,"0",B15/B9)</f>
        <v>0</v>
      </c>
      <c r="C16" s="11"/>
      <c r="D16" s="12"/>
    </row>
    <row r="17" spans="1:4" x14ac:dyDescent="0.25">
      <c r="A17" s="8" t="s">
        <v>16</v>
      </c>
      <c r="B17" s="17">
        <f>B13*12/2000</f>
        <v>0</v>
      </c>
      <c r="C17" s="11"/>
      <c r="D17" s="12"/>
    </row>
    <row r="18" spans="1:4" x14ac:dyDescent="0.25">
      <c r="A18" s="14"/>
      <c r="B18" s="22"/>
      <c r="C18" s="11"/>
      <c r="D18" s="12"/>
    </row>
    <row r="19" spans="1:4" x14ac:dyDescent="0.25">
      <c r="A19" s="14"/>
      <c r="B19" s="22"/>
      <c r="C19" s="11"/>
      <c r="D19" s="12"/>
    </row>
    <row r="20" spans="1:4" x14ac:dyDescent="0.25">
      <c r="A20" s="8" t="s">
        <v>18</v>
      </c>
      <c r="B20" s="22"/>
      <c r="C20" s="11"/>
      <c r="D20" s="12"/>
    </row>
    <row r="21" spans="1:4" x14ac:dyDescent="0.25">
      <c r="A21" s="19" t="s">
        <v>6</v>
      </c>
      <c r="B21" s="22"/>
      <c r="C21" s="11"/>
      <c r="D21" s="12"/>
    </row>
    <row r="22" spans="1:4" x14ac:dyDescent="0.25">
      <c r="A22" s="19" t="s">
        <v>19</v>
      </c>
      <c r="B22" s="21">
        <f>B5*B7*D2</f>
        <v>0</v>
      </c>
      <c r="C22" s="11"/>
      <c r="D22" s="12"/>
    </row>
    <row r="23" spans="1:4" x14ac:dyDescent="0.25">
      <c r="A23" s="19" t="s">
        <v>20</v>
      </c>
      <c r="B23" s="21">
        <f>B22/2000</f>
        <v>0</v>
      </c>
      <c r="C23" s="11"/>
      <c r="D23" s="12"/>
    </row>
    <row r="24" spans="1:4" x14ac:dyDescent="0.25">
      <c r="A24" s="19" t="s">
        <v>21</v>
      </c>
      <c r="B24" s="21" t="str">
        <f>IF(B8=0,"0",B5*B7*D2/B8)</f>
        <v>0</v>
      </c>
      <c r="C24" s="11"/>
      <c r="D24" s="12"/>
    </row>
    <row r="25" spans="1:4" x14ac:dyDescent="0.25">
      <c r="A25" s="19" t="s">
        <v>22</v>
      </c>
      <c r="B25" s="21" t="str">
        <f>IF(B9=0,"0",B24/B9)</f>
        <v>0</v>
      </c>
      <c r="C25" s="22"/>
      <c r="D25" s="12"/>
    </row>
    <row r="26" spans="1:4" x14ac:dyDescent="0.25">
      <c r="A26" s="19" t="s">
        <v>23</v>
      </c>
      <c r="B26" s="21">
        <f>B22*12/2000</f>
        <v>0</v>
      </c>
      <c r="C26" s="22"/>
      <c r="D26" s="12"/>
    </row>
    <row r="27" spans="1:4" x14ac:dyDescent="0.25">
      <c r="A27" s="19"/>
      <c r="B27" s="21"/>
      <c r="C27" s="22"/>
      <c r="D27" s="12"/>
    </row>
    <row r="28" spans="1:4" x14ac:dyDescent="0.25">
      <c r="A28" s="19" t="s">
        <v>44</v>
      </c>
      <c r="B28" s="21"/>
      <c r="C28" s="11"/>
      <c r="D28" s="12"/>
    </row>
    <row r="29" spans="1:4" x14ac:dyDescent="0.25">
      <c r="A29" s="19" t="s">
        <v>24</v>
      </c>
      <c r="B29" s="21">
        <f>B5*B7*D3</f>
        <v>0</v>
      </c>
      <c r="C29" s="11"/>
      <c r="D29" s="12"/>
    </row>
    <row r="30" spans="1:4" x14ac:dyDescent="0.25">
      <c r="A30" s="19" t="s">
        <v>25</v>
      </c>
      <c r="B30" s="21">
        <f>B29/2000</f>
        <v>0</v>
      </c>
      <c r="C30" s="11"/>
      <c r="D30" s="12"/>
    </row>
    <row r="31" spans="1:4" x14ac:dyDescent="0.25">
      <c r="A31" s="19" t="s">
        <v>26</v>
      </c>
      <c r="B31" s="21" t="str">
        <f>IF(B8=0,"0",B5*B7*D3/B8)</f>
        <v>0</v>
      </c>
      <c r="C31" s="11"/>
      <c r="D31" s="12"/>
    </row>
    <row r="32" spans="1:4" x14ac:dyDescent="0.25">
      <c r="A32" s="19" t="s">
        <v>27</v>
      </c>
      <c r="B32" s="21" t="str">
        <f>IF(B8=0,"0",B31/B9)</f>
        <v>0</v>
      </c>
      <c r="C32" s="11"/>
      <c r="D32" s="12"/>
    </row>
    <row r="33" spans="1:4" x14ac:dyDescent="0.25">
      <c r="A33" s="19" t="s">
        <v>28</v>
      </c>
      <c r="B33" s="21">
        <f>B29*12/2000</f>
        <v>0</v>
      </c>
      <c r="C33" s="11"/>
      <c r="D33" s="12"/>
    </row>
    <row r="34" spans="1:4" x14ac:dyDescent="0.25">
      <c r="A34" s="19"/>
      <c r="B34" s="21"/>
      <c r="C34" s="11"/>
      <c r="D34" s="12"/>
    </row>
    <row r="35" spans="1:4" x14ac:dyDescent="0.25">
      <c r="A35" s="19" t="s">
        <v>35</v>
      </c>
      <c r="B35" s="21"/>
      <c r="C35" s="11"/>
      <c r="D35" s="12"/>
    </row>
    <row r="36" spans="1:4" x14ac:dyDescent="0.25">
      <c r="A36" s="19" t="s">
        <v>36</v>
      </c>
      <c r="B36" s="21">
        <f>B5*B7*D4</f>
        <v>0</v>
      </c>
      <c r="C36" s="11"/>
      <c r="D36" s="12"/>
    </row>
    <row r="37" spans="1:4" x14ac:dyDescent="0.25">
      <c r="A37" s="19" t="s">
        <v>37</v>
      </c>
      <c r="B37" s="21">
        <f>B36/2000</f>
        <v>0</v>
      </c>
      <c r="C37" s="11"/>
      <c r="D37" s="12"/>
    </row>
    <row r="38" spans="1:4" x14ac:dyDescent="0.25">
      <c r="A38" s="19" t="s">
        <v>38</v>
      </c>
      <c r="B38" s="21" t="str">
        <f>IF(B8=0,"0",B5*B7*D4/B8)</f>
        <v>0</v>
      </c>
      <c r="C38" s="11"/>
      <c r="D38" s="12"/>
    </row>
    <row r="39" spans="1:4" x14ac:dyDescent="0.25">
      <c r="A39" s="19" t="s">
        <v>39</v>
      </c>
      <c r="B39" s="21" t="str">
        <f>IF(B8=0,"0",B38/B9)</f>
        <v>0</v>
      </c>
      <c r="C39" s="11"/>
      <c r="D39" s="12"/>
    </row>
    <row r="40" spans="1:4" x14ac:dyDescent="0.25">
      <c r="A40" s="19" t="s">
        <v>40</v>
      </c>
      <c r="B40" s="21">
        <f>B36*12/2000</f>
        <v>0</v>
      </c>
      <c r="C40" s="11"/>
      <c r="D40" s="12"/>
    </row>
    <row r="41" spans="1:4" x14ac:dyDescent="0.25">
      <c r="A41" s="19"/>
      <c r="B41" s="21"/>
      <c r="C41" s="11"/>
      <c r="D41" s="12"/>
    </row>
    <row r="42" spans="1:4" x14ac:dyDescent="0.25">
      <c r="A42" s="19" t="s">
        <v>29</v>
      </c>
      <c r="B42" s="21"/>
      <c r="C42" s="11"/>
      <c r="D42" s="12"/>
    </row>
    <row r="43" spans="1:4" x14ac:dyDescent="0.25">
      <c r="A43" s="19" t="s">
        <v>30</v>
      </c>
      <c r="B43" s="21">
        <f>B22+B29+B36</f>
        <v>0</v>
      </c>
      <c r="C43" s="11"/>
      <c r="D43" s="12"/>
    </row>
    <row r="44" spans="1:4" x14ac:dyDescent="0.25">
      <c r="A44" s="19" t="s">
        <v>31</v>
      </c>
      <c r="B44" s="21">
        <f>B23+B30+B37</f>
        <v>0</v>
      </c>
      <c r="C44" s="11"/>
      <c r="D44" s="12"/>
    </row>
    <row r="45" spans="1:4" x14ac:dyDescent="0.25">
      <c r="A45" s="19" t="s">
        <v>32</v>
      </c>
      <c r="B45" s="21">
        <f>B24+B31+B38</f>
        <v>0</v>
      </c>
      <c r="C45" s="11"/>
      <c r="D45" s="12"/>
    </row>
    <row r="46" spans="1:4" x14ac:dyDescent="0.25">
      <c r="A46" s="19" t="s">
        <v>33</v>
      </c>
      <c r="B46" s="21">
        <f>B25+B32+B39</f>
        <v>0</v>
      </c>
      <c r="C46" s="11"/>
      <c r="D46" s="12"/>
    </row>
    <row r="47" spans="1:4" ht="15.75" thickBot="1" x14ac:dyDescent="0.3">
      <c r="A47" s="23" t="s">
        <v>34</v>
      </c>
      <c r="B47" s="24">
        <f>B26+B33+B40</f>
        <v>0</v>
      </c>
      <c r="C47" s="25"/>
      <c r="D47" s="26"/>
    </row>
    <row r="48" spans="1:4" ht="15.75" thickTop="1" x14ac:dyDescent="0.25"/>
  </sheetData>
  <sheetProtection password="E9F8" sheet="1" objects="1" scenarios="1"/>
  <dataValidations count="3">
    <dataValidation allowBlank="1" showInputMessage="1" showErrorMessage="1" promptTitle="Material Name" prompt="Enter the common/trade name for the material." sqref="B1"/>
    <dataValidation type="whole" operator="lessThanOrEqual" allowBlank="1" showInputMessage="1" showErrorMessage="1" error="Value entered cannot be greater than 31." sqref="B8">
      <formula1>31</formula1>
    </dataValidation>
    <dataValidation type="whole" operator="lessThanOrEqual" allowBlank="1" showInputMessage="1" showErrorMessage="1" error="Value entered cannot be greater than 24." sqref="B9">
      <formula1>24</formula1>
    </dataValidation>
  </dataValidations>
  <pageMargins left="0.7" right="0.7" top="0.75" bottom="0.75" header="0.3" footer="0.3"/>
  <pageSetup scale="67" orientation="portrait" r:id="rId1"/>
  <headerFooter scaleWithDoc="0">
    <oddHeader>&amp;C&amp;"Arial,Bold"&amp;16&amp;K17375EMaterial #4</oddHeader>
    <oddFooter>&amp;R&amp;"Arial,Regular"&amp;K17375EMaine Department of Environmental Protection
Air Compliance Tool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Application Method" prompt="Click the drop down method to select the application method.">
          <x14:formula1>
            <xm:f>'Drop Down Lists'!$B$2:$B$9</xm:f>
          </x14:formula1>
          <xm:sqref>B3</xm:sqref>
        </x14:dataValidation>
        <x14:dataValidation type="list" allowBlank="1" showInputMessage="1" showErrorMessage="1" promptTitle="Material Type" prompt="Click the drop down list to select the type of material.">
          <x14:formula1>
            <xm:f>'Drop Down Lists'!$A$2:$A$12</xm:f>
          </x14:formula1>
          <xm:sqref>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view="pageLayout" zoomScaleNormal="100" workbookViewId="0">
      <selection activeCell="B15" sqref="B15"/>
    </sheetView>
  </sheetViews>
  <sheetFormatPr defaultRowHeight="15" x14ac:dyDescent="0.25"/>
  <cols>
    <col min="1" max="1" width="20" bestFit="1" customWidth="1"/>
    <col min="2" max="2" width="25.7109375" bestFit="1" customWidth="1"/>
  </cols>
  <sheetData>
    <row r="1" spans="1:2" x14ac:dyDescent="0.25">
      <c r="A1" t="s">
        <v>62</v>
      </c>
      <c r="B1" t="s">
        <v>63</v>
      </c>
    </row>
    <row r="2" spans="1:2" x14ac:dyDescent="0.25">
      <c r="A2" s="3" t="s">
        <v>45</v>
      </c>
      <c r="B2" s="2" t="s">
        <v>46</v>
      </c>
    </row>
    <row r="3" spans="1:2" x14ac:dyDescent="0.25">
      <c r="A3" s="3" t="s">
        <v>47</v>
      </c>
      <c r="B3" s="2" t="s">
        <v>48</v>
      </c>
    </row>
    <row r="4" spans="1:2" x14ac:dyDescent="0.25">
      <c r="A4" s="3" t="s">
        <v>49</v>
      </c>
      <c r="B4" s="2" t="s">
        <v>50</v>
      </c>
    </row>
    <row r="5" spans="1:2" x14ac:dyDescent="0.25">
      <c r="A5" s="3" t="s">
        <v>51</v>
      </c>
      <c r="B5" s="2" t="s">
        <v>52</v>
      </c>
    </row>
    <row r="6" spans="1:2" x14ac:dyDescent="0.25">
      <c r="A6" s="3" t="s">
        <v>53</v>
      </c>
      <c r="B6" s="2" t="s">
        <v>54</v>
      </c>
    </row>
    <row r="7" spans="1:2" x14ac:dyDescent="0.25">
      <c r="A7" s="3" t="s">
        <v>41</v>
      </c>
      <c r="B7" s="2" t="s">
        <v>55</v>
      </c>
    </row>
    <row r="8" spans="1:2" x14ac:dyDescent="0.25">
      <c r="A8" s="3" t="s">
        <v>56</v>
      </c>
      <c r="B8" s="2" t="s">
        <v>57</v>
      </c>
    </row>
    <row r="9" spans="1:2" x14ac:dyDescent="0.25">
      <c r="A9" s="3" t="s">
        <v>58</v>
      </c>
      <c r="B9" s="2" t="s">
        <v>59</v>
      </c>
    </row>
    <row r="10" spans="1:2" x14ac:dyDescent="0.25">
      <c r="A10" s="3" t="s">
        <v>60</v>
      </c>
    </row>
    <row r="11" spans="1:2" x14ac:dyDescent="0.25">
      <c r="A11" s="3" t="s">
        <v>61</v>
      </c>
    </row>
    <row r="12" spans="1:2" x14ac:dyDescent="0.25">
      <c r="A12" s="3" t="s">
        <v>59</v>
      </c>
    </row>
  </sheetData>
  <sheetProtection password="E9F8" sheet="1" objects="1" scenarios="1"/>
  <pageMargins left="0.7" right="0.7" top="0.75" bottom="0.75" header="0.3" footer="0.3"/>
  <pageSetup orientation="portrait" r:id="rId1"/>
  <headerFooter scaleWithDoc="0">
    <oddHeader>&amp;C&amp;"Arial,Bold"&amp;16&amp;K17375EMaterial Types and Application Methods</oddHeader>
    <oddFooter>&amp;R&amp;"Arial,Regular"&amp;K17375EMaine Department of Environmental Protection
Air Compliance Tool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All Materials Combined</vt:lpstr>
      <vt:lpstr>Material #1</vt:lpstr>
      <vt:lpstr>Material #2</vt:lpstr>
      <vt:lpstr>Material #3</vt:lpstr>
      <vt:lpstr>Material #...</vt:lpstr>
      <vt:lpstr>Drop Down Lists</vt:lpstr>
      <vt:lpstr>'Drop Down Lists'!Print_Area</vt:lpstr>
    </vt:vector>
  </TitlesOfParts>
  <Company>State of Maine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Kennedy, Eric</dc:creator>
  <cp:lastModifiedBy>Churchill, Julie M</cp:lastModifiedBy>
  <cp:lastPrinted>2012-12-04T13:00:33Z</cp:lastPrinted>
  <dcterms:created xsi:type="dcterms:W3CDTF">2012-10-16T13:33:14Z</dcterms:created>
  <dcterms:modified xsi:type="dcterms:W3CDTF">2012-12-04T16:00:44Z</dcterms:modified>
</cp:coreProperties>
</file>